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mcr06\Desktop\"/>
    </mc:Choice>
  </mc:AlternateContent>
  <xr:revisionPtr revIDLastSave="0" documentId="8_{78B69D33-C30B-404C-AD80-C289AC123D39}" xr6:coauthVersionLast="47" xr6:coauthVersionMax="47" xr10:uidLastSave="{00000000-0000-0000-0000-000000000000}"/>
  <bookViews>
    <workbookView xWindow="-120" yWindow="-120" windowWidth="29040" windowHeight="15990" tabRatio="743" firstSheet="1" activeTab="4" xr2:uid="{00000000-000D-0000-FFFF-FFFF00000000}"/>
  </bookViews>
  <sheets>
    <sheet name="請求書（表紙）" sheetId="15" state="hidden" r:id="rId1"/>
    <sheet name="【記入例】請求書 " sheetId="24" r:id="rId2"/>
    <sheet name="【記入例】請求内訳書" sheetId="22" r:id="rId3"/>
    <sheet name="【記入例】出来高調書" sheetId="20" r:id="rId4"/>
    <sheet name="請求書" sheetId="23" r:id="rId5"/>
    <sheet name="請求内訳書" sheetId="21" r:id="rId6"/>
    <sheet name="出来高調書　" sheetId="17" r:id="rId7"/>
  </sheets>
  <externalReferences>
    <externalReference r:id="rId8"/>
    <externalReference r:id="rId9"/>
  </externalReferences>
  <definedNames>
    <definedName name="BranchList">[1]テーブル!$B$4:$C$16</definedName>
    <definedName name="DokenList">[1]テーブル!$E$4:$F$7</definedName>
    <definedName name="GaishiList">[1]テーブル!$H$4:$I$7</definedName>
    <definedName name="GyosyuList">[1]テーブル!$Q$4:$R$32</definedName>
    <definedName name="GyosyuList3">[1]テーブル!$Z$4:$AA$32</definedName>
    <definedName name="KyokaList">[1]テーブル!$N$4:$O$6</definedName>
    <definedName name="KyokaList2">[1]テーブル!$N$12:$O$14</definedName>
    <definedName name="KyokaList3">[1]テーブル!$N$20:$O$22</definedName>
    <definedName name="_xlnm.Print_Area" localSheetId="3">【記入例】出来高調書!$A$4:$AE$42</definedName>
    <definedName name="_xlnm.Print_Area" localSheetId="1">'【記入例】請求書 '!$A$2:$P$65</definedName>
    <definedName name="_xlnm.Print_Area" localSheetId="2">【記入例】請求内訳書!$A$5:$I$33</definedName>
    <definedName name="_xlnm.Print_Area" localSheetId="6">'出来高調書　'!$A$1:$AE$39</definedName>
    <definedName name="_xlnm.Print_Area" localSheetId="4">請求書!$A$1:$P$64</definedName>
    <definedName name="_xlnm.Print_Area" localSheetId="0">'請求書（表紙）'!$A$1:$M$31</definedName>
    <definedName name="_xlnm.Print_Area">IF([2]見積依頼条件書!$AE$2=1,[2]見積依頼条件書!$A$1:$L$46,IF([2]見積依頼条件書!$AE$2=2,[2]見積依頼条件書!$A$1:$L$92,IF([2]見積依頼条件書!$AE$2=3,[2]見積依頼条件書!$A$1:$L$138,IF([2]見積依頼条件書!$AE$2=4,[2]見積依頼条件書!$A$1:$L$184,IF([2]見積依頼条件書!$AE$2=5,[2]見積依頼条件書!$A$1:$L$230,"")))))</definedName>
    <definedName name="SaneiList">[1]テーブル!$K$4:$L$6</definedName>
    <definedName name="TodoufukenList">[1]テーブル!$T$4:$U$51</definedName>
    <definedName name="TodoufukenList2">[1]テーブル!$T$57:$U$104</definedName>
    <definedName name="TodoufukenList3">[1]テーブル!$T$111:$U$158</definedName>
    <definedName name="TodoufukenList4">[1]テーブル!$T$165:$U$212</definedName>
    <definedName name="TodoufukenList5">[1]テーブル!$T$219:$U$266</definedName>
    <definedName name="TodoufukenList6">[1]テーブル!$T$273:$U$320</definedName>
    <definedName name="TodoufukenList7">[1]テーブル!$T$327:$U$374</definedName>
    <definedName name="見積書_概算_決裁書" localSheetId="3">#REF!</definedName>
    <definedName name="見積書_概算_決裁書" localSheetId="1">#REF!</definedName>
    <definedName name="見積書_概算_決裁書" localSheetId="2">#REF!</definedName>
    <definedName name="見積書_概算_決裁書" localSheetId="4">#REF!</definedName>
    <definedName name="見積書_概算_決裁書" localSheetId="5">#REF!</definedName>
    <definedName name="見積書_概算_決裁書">#REF!</definedName>
    <definedName name="東協会会社名">'[2]決裁書書式（見積、契約等汎用版）'!$B$145:$B$191</definedName>
    <definedName name="東協会名簿" localSheetId="3">#REF!</definedName>
    <definedName name="東協会名簿" localSheetId="1">#REF!</definedName>
    <definedName name="東協会名簿" localSheetId="2">#REF!</definedName>
    <definedName name="東協会名簿" localSheetId="4">#REF!</definedName>
    <definedName name="東協会名簿" localSheetId="5">#REF!</definedName>
    <definedName name="東協会名簿">#REF!</definedName>
    <definedName name="東協力会会社名" localSheetId="3">#REF!</definedName>
    <definedName name="東協力会会社名" localSheetId="1">#REF!</definedName>
    <definedName name="東協力会会社名" localSheetId="2">#REF!</definedName>
    <definedName name="東協力会会社名" localSheetId="4">#REF!</definedName>
    <definedName name="東協力会会社名" localSheetId="5">#REF!</definedName>
    <definedName name="東協力会会社名">#REF!</definedName>
    <definedName name="表題" localSheetId="3">#REF!</definedName>
    <definedName name="表題" localSheetId="1">#REF!</definedName>
    <definedName name="表題" localSheetId="2">#REF!</definedName>
    <definedName name="表題" localSheetId="4">#REF!</definedName>
    <definedName name="表題" localSheetId="5">#REF!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23" l="1"/>
  <c r="L49" i="23"/>
  <c r="L48" i="23"/>
  <c r="L47" i="23"/>
  <c r="P26" i="24"/>
  <c r="P58" i="24" s="1"/>
  <c r="L46" i="23"/>
  <c r="L45" i="23"/>
  <c r="L44" i="23"/>
  <c r="L43" i="23"/>
  <c r="L42" i="23"/>
  <c r="L45" i="24"/>
  <c r="L46" i="24"/>
  <c r="L47" i="24"/>
  <c r="L48" i="24"/>
  <c r="L49" i="24"/>
  <c r="L50" i="24"/>
  <c r="L44" i="24"/>
  <c r="N9" i="20"/>
  <c r="E12" i="20"/>
  <c r="C11" i="20"/>
  <c r="C10" i="20"/>
  <c r="C9" i="20"/>
  <c r="C7" i="20"/>
  <c r="C4" i="17"/>
  <c r="I1" i="21"/>
  <c r="H7" i="21"/>
  <c r="F7" i="21"/>
  <c r="F6" i="21"/>
  <c r="F5" i="21"/>
  <c r="F4" i="21"/>
  <c r="F3" i="21"/>
  <c r="D56" i="23"/>
  <c r="P35" i="23"/>
  <c r="P53" i="24"/>
  <c r="P52" i="24"/>
  <c r="P51" i="24"/>
  <c r="J50" i="24"/>
  <c r="H50" i="24"/>
  <c r="G50" i="24"/>
  <c r="K50" i="24" s="1"/>
  <c r="B50" i="24"/>
  <c r="A50" i="24"/>
  <c r="P49" i="24"/>
  <c r="J49" i="24"/>
  <c r="H49" i="24"/>
  <c r="G49" i="24"/>
  <c r="K49" i="24" s="1"/>
  <c r="B49" i="24"/>
  <c r="A49" i="24"/>
  <c r="P48" i="24"/>
  <c r="J48" i="24"/>
  <c r="H48" i="24"/>
  <c r="G48" i="24"/>
  <c r="B48" i="24"/>
  <c r="A48" i="24"/>
  <c r="J47" i="24"/>
  <c r="H47" i="24"/>
  <c r="G47" i="24"/>
  <c r="B47" i="24"/>
  <c r="A47" i="24"/>
  <c r="J46" i="24"/>
  <c r="H46" i="24"/>
  <c r="G46" i="24"/>
  <c r="B46" i="24"/>
  <c r="A46" i="24"/>
  <c r="P45" i="24"/>
  <c r="J45" i="24"/>
  <c r="H45" i="24"/>
  <c r="G45" i="24"/>
  <c r="B45" i="24"/>
  <c r="A45" i="24"/>
  <c r="P44" i="24"/>
  <c r="J44" i="24"/>
  <c r="H44" i="24"/>
  <c r="G44" i="24"/>
  <c r="B44" i="24"/>
  <c r="A44" i="24"/>
  <c r="P43" i="24"/>
  <c r="J43" i="24"/>
  <c r="G43" i="24"/>
  <c r="B43" i="24"/>
  <c r="A43" i="24"/>
  <c r="P42" i="24"/>
  <c r="B40" i="24"/>
  <c r="P28" i="24"/>
  <c r="P60" i="24" s="1"/>
  <c r="P24" i="24"/>
  <c r="P56" i="24" s="1"/>
  <c r="K18" i="24"/>
  <c r="K17" i="24"/>
  <c r="K16" i="24"/>
  <c r="K15" i="24"/>
  <c r="P14" i="24"/>
  <c r="P46" i="24" s="1"/>
  <c r="K14" i="24"/>
  <c r="K13" i="24"/>
  <c r="K12" i="24"/>
  <c r="K11" i="24"/>
  <c r="I9" i="17"/>
  <c r="I7" i="17"/>
  <c r="E9" i="17"/>
  <c r="C7" i="17"/>
  <c r="C8" i="17"/>
  <c r="B7" i="21"/>
  <c r="B39" i="23"/>
  <c r="O39" i="23"/>
  <c r="K39" i="23"/>
  <c r="K38" i="23"/>
  <c r="K37" i="23"/>
  <c r="K36" i="23"/>
  <c r="K35" i="23"/>
  <c r="P52" i="23"/>
  <c r="P51" i="23"/>
  <c r="P50" i="23"/>
  <c r="P49" i="23"/>
  <c r="P48" i="23"/>
  <c r="P47" i="23"/>
  <c r="P44" i="23"/>
  <c r="P43" i="23"/>
  <c r="P42" i="23"/>
  <c r="P41" i="23"/>
  <c r="J49" i="23"/>
  <c r="H49" i="23"/>
  <c r="G49" i="23"/>
  <c r="B49" i="23"/>
  <c r="A49" i="23"/>
  <c r="J48" i="23"/>
  <c r="H48" i="23"/>
  <c r="G48" i="23"/>
  <c r="B48" i="23"/>
  <c r="A48" i="23"/>
  <c r="J47" i="23"/>
  <c r="H47" i="23"/>
  <c r="G47" i="23"/>
  <c r="B47" i="23"/>
  <c r="A47" i="23"/>
  <c r="J46" i="23"/>
  <c r="H46" i="23"/>
  <c r="G46" i="23"/>
  <c r="B46" i="23"/>
  <c r="A46" i="23"/>
  <c r="J45" i="23"/>
  <c r="H45" i="23"/>
  <c r="G45" i="23"/>
  <c r="B45" i="23"/>
  <c r="A45" i="23"/>
  <c r="J44" i="23"/>
  <c r="H44" i="23"/>
  <c r="G44" i="23"/>
  <c r="B44" i="23"/>
  <c r="A44" i="23"/>
  <c r="J43" i="23"/>
  <c r="H43" i="23"/>
  <c r="G43" i="23"/>
  <c r="B43" i="23"/>
  <c r="A43" i="23"/>
  <c r="A42" i="23"/>
  <c r="P13" i="23"/>
  <c r="P45" i="23" s="1"/>
  <c r="A38" i="23"/>
  <c r="J42" i="23"/>
  <c r="H42" i="23"/>
  <c r="G42" i="23"/>
  <c r="B42" i="23"/>
  <c r="K17" i="23"/>
  <c r="K16" i="23"/>
  <c r="K15" i="23"/>
  <c r="K14" i="23"/>
  <c r="K13" i="23"/>
  <c r="K12" i="23"/>
  <c r="K11" i="23"/>
  <c r="K10" i="23"/>
  <c r="P25" i="23" l="1"/>
  <c r="P26" i="23" s="1"/>
  <c r="K46" i="23"/>
  <c r="K47" i="23"/>
  <c r="P27" i="23"/>
  <c r="P59" i="23" s="1"/>
  <c r="K44" i="23"/>
  <c r="K42" i="23"/>
  <c r="K18" i="23"/>
  <c r="K43" i="23"/>
  <c r="K45" i="23"/>
  <c r="K48" i="23"/>
  <c r="K48" i="24"/>
  <c r="K47" i="24"/>
  <c r="K43" i="24"/>
  <c r="K19" i="24"/>
  <c r="K45" i="24"/>
  <c r="K44" i="24"/>
  <c r="K46" i="24"/>
  <c r="P27" i="24"/>
  <c r="P59" i="24" s="1"/>
  <c r="P29" i="24"/>
  <c r="P61" i="24" s="1"/>
  <c r="P25" i="24"/>
  <c r="K49" i="23"/>
  <c r="P23" i="23"/>
  <c r="P57" i="23" l="1"/>
  <c r="P28" i="23"/>
  <c r="P60" i="23" s="1"/>
  <c r="K50" i="23"/>
  <c r="K51" i="24"/>
  <c r="P30" i="24"/>
  <c r="P57" i="24"/>
  <c r="P58" i="23"/>
  <c r="P24" i="23"/>
  <c r="P29" i="23" s="1"/>
  <c r="K19" i="23" s="1"/>
  <c r="K20" i="23" s="1"/>
  <c r="P55" i="23"/>
  <c r="P62" i="24" l="1"/>
  <c r="K52" i="24" s="1"/>
  <c r="K53" i="24" s="1"/>
  <c r="K20" i="24"/>
  <c r="K21" i="24" s="1"/>
  <c r="P56" i="23"/>
  <c r="F10" i="21"/>
  <c r="P61" i="23" l="1"/>
  <c r="K51" i="23" s="1"/>
  <c r="K52" i="23" s="1"/>
  <c r="F21" i="22" l="1"/>
  <c r="F20" i="22"/>
  <c r="F19" i="22"/>
  <c r="F18" i="22"/>
  <c r="F17" i="22"/>
  <c r="F16" i="22"/>
  <c r="F15" i="22"/>
  <c r="F14" i="22"/>
  <c r="F31" i="22" l="1"/>
  <c r="F30" i="22"/>
  <c r="F29" i="22"/>
  <c r="F28" i="22"/>
  <c r="F27" i="22"/>
  <c r="F26" i="22"/>
  <c r="F32" i="22" s="1"/>
  <c r="F33" i="22" s="1"/>
  <c r="F25" i="22"/>
  <c r="F24" i="22"/>
  <c r="F23" i="22"/>
  <c r="F22" i="22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 l="1"/>
  <c r="AC42" i="20"/>
  <c r="X42" i="20"/>
  <c r="X9" i="20" s="1"/>
  <c r="X12" i="20" s="1"/>
  <c r="S42" i="20"/>
  <c r="S9" i="20" s="1"/>
  <c r="N42" i="20"/>
  <c r="N10" i="20" s="1"/>
  <c r="J42" i="20"/>
  <c r="AC9" i="20"/>
  <c r="AC14" i="20" s="1"/>
  <c r="I10" i="20" l="1"/>
  <c r="I12" i="20" s="1"/>
  <c r="S12" i="20"/>
  <c r="S10" i="20"/>
  <c r="AC12" i="20"/>
  <c r="AC13" i="20"/>
  <c r="X10" i="20"/>
  <c r="X11" i="20"/>
  <c r="X13" i="20" s="1"/>
  <c r="X14" i="20" s="1"/>
  <c r="N12" i="20"/>
  <c r="N13" i="20" s="1"/>
  <c r="S11" i="20" s="1"/>
  <c r="AC10" i="20"/>
  <c r="AC11" i="20"/>
  <c r="N14" i="20" l="1"/>
  <c r="S13" i="20"/>
  <c r="S14" i="20" s="1"/>
  <c r="J39" i="17"/>
  <c r="AC39" i="17"/>
  <c r="AC6" i="17" s="1"/>
  <c r="X39" i="17"/>
  <c r="X6" i="17" s="1"/>
  <c r="X11" i="17" s="1"/>
  <c r="S39" i="17"/>
  <c r="S6" i="17" s="1"/>
  <c r="N39" i="17"/>
  <c r="N6" i="17"/>
  <c r="N11" i="17" s="1"/>
  <c r="S8" i="17" l="1"/>
  <c r="S7" i="17"/>
  <c r="AC11" i="17"/>
  <c r="AC10" i="17"/>
  <c r="AC9" i="17"/>
  <c r="AC7" i="17"/>
  <c r="AC8" i="17"/>
  <c r="X8" i="17"/>
  <c r="S9" i="17"/>
  <c r="S10" i="17"/>
  <c r="S11" i="17"/>
  <c r="X7" i="17"/>
  <c r="X9" i="17"/>
  <c r="X10" i="17"/>
  <c r="N7" i="17"/>
  <c r="N9" i="17"/>
  <c r="N10" i="17" s="1"/>
  <c r="J12" i="15" l="1"/>
  <c r="J13" i="15"/>
  <c r="J14" i="15"/>
  <c r="K55" i="15" l="1"/>
  <c r="M52" i="15"/>
  <c r="I52" i="15"/>
  <c r="M51" i="15"/>
  <c r="I51" i="15"/>
  <c r="M50" i="15"/>
  <c r="I50" i="15"/>
  <c r="I49" i="15"/>
  <c r="G49" i="15"/>
  <c r="J49" i="15" s="1"/>
  <c r="B49" i="15"/>
  <c r="A49" i="15"/>
  <c r="M48" i="15"/>
  <c r="I48" i="15"/>
  <c r="G48" i="15"/>
  <c r="B48" i="15"/>
  <c r="A48" i="15"/>
  <c r="M47" i="15"/>
  <c r="I47" i="15"/>
  <c r="G47" i="15"/>
  <c r="B47" i="15"/>
  <c r="A47" i="15"/>
  <c r="I46" i="15"/>
  <c r="G46" i="15"/>
  <c r="B46" i="15"/>
  <c r="A46" i="15"/>
  <c r="I45" i="15"/>
  <c r="G45" i="15"/>
  <c r="J45" i="15" s="1"/>
  <c r="B45" i="15"/>
  <c r="A45" i="15"/>
  <c r="I44" i="15"/>
  <c r="G44" i="15"/>
  <c r="J44" i="15" s="1"/>
  <c r="B44" i="15"/>
  <c r="A44" i="15"/>
  <c r="M43" i="15"/>
  <c r="I43" i="15"/>
  <c r="G43" i="15"/>
  <c r="B43" i="15"/>
  <c r="A43" i="15"/>
  <c r="M42" i="15"/>
  <c r="I42" i="15"/>
  <c r="G42" i="15"/>
  <c r="B42" i="15"/>
  <c r="A42" i="15"/>
  <c r="M41" i="15"/>
  <c r="J39" i="15"/>
  <c r="B39" i="15"/>
  <c r="A39" i="15"/>
  <c r="J38" i="15"/>
  <c r="J37" i="15"/>
  <c r="J36" i="15"/>
  <c r="M35" i="15"/>
  <c r="M33" i="15"/>
  <c r="L33" i="15"/>
  <c r="J17" i="15"/>
  <c r="J16" i="15"/>
  <c r="J15" i="15"/>
  <c r="J11" i="15"/>
  <c r="J10" i="15"/>
  <c r="J47" i="15" l="1"/>
  <c r="J46" i="15"/>
  <c r="J43" i="15"/>
  <c r="J48" i="15"/>
  <c r="J42" i="15"/>
  <c r="J18" i="15"/>
  <c r="J19" i="15" s="1"/>
  <c r="J51" i="15" s="1"/>
  <c r="J50" i="15" l="1"/>
  <c r="J20" i="15"/>
  <c r="J52" i="15" l="1"/>
  <c r="M12" i="15"/>
  <c r="M44" i="15" l="1"/>
  <c r="M13" i="15"/>
  <c r="M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武谷朋美</author>
    <author>sashio_mariko</author>
  </authors>
  <commentList>
    <comment ref="P2" authorId="0" shapeId="0" xr:uid="{5B0398C6-AB69-4054-A8FB-6925960BCA65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例: 2023/01/20、2023年1月20日
『/』、『-』区切りで入力してください</t>
        </r>
      </text>
    </comment>
    <comment ref="P4" authorId="0" shapeId="0" xr:uid="{94E8AFB2-C0BE-411E-84D5-BDA33EFAD731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適格請求書発行事業者登録番号
を入力してください
</t>
        </r>
      </text>
    </comment>
    <comment ref="A7" authorId="1" shapeId="0" xr:uid="{63F22801-581A-4327-B0A2-C1AB8751A288}">
      <text>
        <r>
          <rPr>
            <b/>
            <sz val="12"/>
            <color indexed="10"/>
            <rFont val="ＭＳ Ｐゴシック"/>
            <family val="3"/>
            <charset val="128"/>
          </rPr>
          <t>提出支店名を入力下さい。</t>
        </r>
      </text>
    </comment>
    <comment ref="H11" authorId="0" shapeId="0" xr:uid="{AC614AD0-F7FA-4E3C-9E72-BA040C7474C3}">
      <text>
        <r>
          <rPr>
            <b/>
            <sz val="9"/>
            <color indexed="10"/>
            <rFont val="ＭＳ Ｐゴシック"/>
            <family val="3"/>
            <charset val="128"/>
          </rPr>
          <t>リストから選択してください。リストに無い場合は、直接ご入力ください。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 xr:uid="{9D3929B0-F629-4CBD-A8C8-21A69E1D4D51}">
      <text>
        <r>
          <rPr>
            <b/>
            <sz val="14"/>
            <color indexed="10"/>
            <rFont val="ＭＳ Ｐゴシック"/>
            <family val="3"/>
            <charset val="128"/>
          </rPr>
          <t>リストから選択してください。</t>
        </r>
      </text>
    </comment>
    <comment ref="P18" authorId="0" shapeId="0" xr:uid="{DD8544E7-D179-457D-BAD1-B2D06664DA36}">
      <text>
        <r>
          <rPr>
            <b/>
            <sz val="11"/>
            <color indexed="10"/>
            <rFont val="ＭＳ Ｐゴシック"/>
            <family val="3"/>
            <charset val="128"/>
          </rPr>
          <t>リストから選択してください。</t>
        </r>
      </text>
    </comment>
    <comment ref="P34" authorId="0" shapeId="0" xr:uid="{F1E0AA47-4162-4415-96BD-58F24FC89CD9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例: 2023/01/20、2023年1月20日
『/』、『-』区切りで入力してください</t>
        </r>
      </text>
    </comment>
    <comment ref="P36" authorId="0" shapeId="0" xr:uid="{F0651A8D-A7D5-4968-B48E-F7ED27046457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適格請求書発行事業者登録番号
を入力してください
</t>
        </r>
      </text>
    </comment>
    <comment ref="A39" authorId="1" shapeId="0" xr:uid="{94104781-1400-416A-8B38-6E71D9F1A3C4}">
      <text>
        <r>
          <rPr>
            <b/>
            <sz val="12"/>
            <color indexed="10"/>
            <rFont val="ＭＳ Ｐゴシック"/>
            <family val="3"/>
            <charset val="128"/>
          </rPr>
          <t>提出支店名を入力下さい。</t>
        </r>
      </text>
    </comment>
    <comment ref="H43" authorId="0" shapeId="0" xr:uid="{2BFF4E8F-B5FC-43F6-88D7-AEC68AA6DBD2}">
      <text>
        <r>
          <rPr>
            <b/>
            <sz val="9"/>
            <color indexed="10"/>
            <rFont val="ＭＳ Ｐゴシック"/>
            <family val="3"/>
            <charset val="128"/>
          </rPr>
          <t>リストから選択してください。リストに無い場合は、直接ご入力ください。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3" authorId="0" shapeId="0" xr:uid="{4AE562CC-4112-4A49-80B5-F6463F796854}">
      <text>
        <r>
          <rPr>
            <b/>
            <sz val="14"/>
            <color indexed="10"/>
            <rFont val="ＭＳ Ｐゴシック"/>
            <family val="3"/>
            <charset val="128"/>
          </rPr>
          <t>リストから選択してください。</t>
        </r>
      </text>
    </comment>
    <comment ref="P50" authorId="0" shapeId="0" xr:uid="{618C2332-C0D4-4314-8C7F-69AC9E144597}">
      <text>
        <r>
          <rPr>
            <b/>
            <sz val="12"/>
            <color indexed="10"/>
            <rFont val="ＭＳ Ｐゴシック"/>
            <family val="3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武谷朋美</author>
  </authors>
  <commentList>
    <comment ref="I8" authorId="0" shapeId="0" xr:uid="{00000000-0006-0000-03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9" authorId="0" shapeId="0" xr:uid="{00000000-0006-0000-0300-000002000000}">
      <text>
        <r>
          <rPr>
            <b/>
            <sz val="11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5" authorId="0" shapeId="0" xr:uid="{00000000-0006-0000-0300-000003000000}">
      <text>
        <r>
          <rPr>
            <b/>
            <sz val="12"/>
            <color indexed="10"/>
            <rFont val="ＭＳ Ｐゴシック"/>
            <family val="3"/>
            <charset val="128"/>
          </rPr>
          <t>入力方法
日付のみを『/』，『－』区切りで入力してください。
例）1/1　</t>
        </r>
      </text>
    </comment>
    <comment ref="M15" authorId="0" shapeId="0" xr:uid="{00000000-0006-0000-03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5" authorId="0" shapeId="0" xr:uid="{00000000-0006-0000-03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5" authorId="0" shapeId="0" xr:uid="{00000000-0006-0000-0300-000006000000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15" authorId="0" shapeId="0" xr:uid="{00000000-0006-0000-0300-000007000000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武谷朋美</author>
  </authors>
  <commentList>
    <comment ref="P1" authorId="0" shapeId="0" xr:uid="{7CFDB6DD-E0B0-4D2C-AF32-C02D849BA1FA}">
      <text>
        <r>
          <rPr>
            <b/>
            <sz val="12"/>
            <color indexed="10"/>
            <rFont val="ＭＳ Ｐゴシック"/>
            <family val="3"/>
            <charset val="128"/>
          </rPr>
          <t>日付の入力方法
例: 2023/01/20、2023年1月20日
『/』、『-』区切りで入力してください</t>
        </r>
      </text>
    </comment>
    <comment ref="P3" authorId="0" shapeId="0" xr:uid="{581EDD41-98AA-4F8C-8E1A-A0D848D8F456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適格請求書発行事業者登録番号
を入力してください
</t>
        </r>
      </text>
    </comment>
    <comment ref="H10" authorId="0" shapeId="0" xr:uid="{BF26B129-F7F7-4176-A891-22D3717B3ECD}">
      <text>
        <r>
          <rPr>
            <b/>
            <sz val="9"/>
            <color indexed="10"/>
            <rFont val="ＭＳ Ｐゴシック"/>
            <family val="3"/>
            <charset val="128"/>
          </rPr>
          <t>リストから選択してください。リストに無い場合は、直接ご入力ください。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0" authorId="0" shapeId="0" xr:uid="{E465627C-834A-41B7-91CC-21B457C8C611}">
      <text>
        <r>
          <rPr>
            <b/>
            <sz val="14"/>
            <color indexed="10"/>
            <rFont val="ＭＳ Ｐゴシック"/>
            <family val="3"/>
            <charset val="128"/>
          </rPr>
          <t>リストから選択してください。</t>
        </r>
      </text>
    </comment>
    <comment ref="P17" authorId="0" shapeId="0" xr:uid="{7AE6F6D8-AD24-41F9-8069-EF9306148E13}">
      <text>
        <r>
          <rPr>
            <b/>
            <sz val="9"/>
            <color indexed="10"/>
            <rFont val="ＭＳ Ｐゴシック"/>
            <family val="3"/>
            <charset val="128"/>
          </rPr>
          <t>リストから選択してください。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武谷朋美</author>
    <author>安倍佐和</author>
  </authors>
  <commentList>
    <comment ref="I5" authorId="0" shapeId="0" xr:uid="{00000000-0006-0000-06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日付の入力方法
『/』，『－』区切りで入力してください。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10"/>
            <rFont val="ＭＳ Ｐゴシック"/>
            <family val="3"/>
            <charset val="128"/>
          </rPr>
          <t>例）　1/1</t>
        </r>
      </text>
    </comment>
    <comment ref="M12" authorId="1" shapeId="0" xr:uid="{00000000-0006-0000-0600-000002000000}">
      <text>
        <r>
          <rPr>
            <b/>
            <sz val="12"/>
            <color indexed="10"/>
            <rFont val="MS P ゴシック"/>
            <family val="3"/>
            <charset val="128"/>
          </rPr>
          <t>日付の入力方法
『/』，『－』区切りで入力してください。
例）1/1</t>
        </r>
      </text>
    </comment>
  </commentList>
</comments>
</file>

<file path=xl/sharedStrings.xml><?xml version="1.0" encoding="utf-8"?>
<sst xmlns="http://schemas.openxmlformats.org/spreadsheetml/2006/main" count="654" uniqueCount="210">
  <si>
    <t>単位</t>
  </si>
  <si>
    <t>数　量</t>
  </si>
  <si>
    <t>単　価</t>
  </si>
  <si>
    <t>注文金額</t>
    <rPh sb="0" eb="2">
      <t>チュウモン</t>
    </rPh>
    <rPh sb="2" eb="4">
      <t>キンガク</t>
    </rPh>
    <phoneticPr fontId="2"/>
  </si>
  <si>
    <t>注文番号</t>
    <rPh sb="0" eb="2">
      <t>チュウモン</t>
    </rPh>
    <rPh sb="2" eb="4">
      <t>バンゴウ</t>
    </rPh>
    <phoneticPr fontId="2"/>
  </si>
  <si>
    <t>既請求額</t>
    <rPh sb="0" eb="1">
      <t>キ</t>
    </rPh>
    <rPh sb="1" eb="3">
      <t>セイキュウ</t>
    </rPh>
    <rPh sb="3" eb="4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</si>
  <si>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</si>
  <si>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請求残額</t>
    <rPh sb="0" eb="2">
      <t>セイキュウ</t>
    </rPh>
    <rPh sb="2" eb="4">
      <t>ザンガク</t>
    </rPh>
    <phoneticPr fontId="2"/>
  </si>
  <si>
    <t>品名（仕様・形状・寸法）</t>
    <rPh sb="0" eb="2">
      <t>ヒンメイ</t>
    </rPh>
    <rPh sb="3" eb="5">
      <t>シヨウ</t>
    </rPh>
    <rPh sb="6" eb="8">
      <t>ケイジョウ</t>
    </rPh>
    <rPh sb="9" eb="11">
      <t>スンポウ</t>
    </rPh>
    <phoneticPr fontId="2"/>
  </si>
  <si>
    <t>請求者住所氏名</t>
    <rPh sb="0" eb="3">
      <t>セイキュウシャ</t>
    </rPh>
    <rPh sb="3" eb="5">
      <t>ジュウショ</t>
    </rPh>
    <rPh sb="5" eb="7">
      <t>シメイ</t>
    </rPh>
    <phoneticPr fontId="2"/>
  </si>
  <si>
    <t>備考</t>
    <rPh sb="0" eb="2">
      <t>ビコウ</t>
    </rPh>
    <phoneticPr fontId="2"/>
  </si>
  <si>
    <t>印</t>
    <rPh sb="0" eb="1">
      <t>イン</t>
    </rPh>
    <phoneticPr fontId="2"/>
  </si>
  <si>
    <t>月/日</t>
    <rPh sb="0" eb="1">
      <t>ツキ</t>
    </rPh>
    <rPh sb="2" eb="3">
      <t>ヒ</t>
    </rPh>
    <phoneticPr fontId="2"/>
  </si>
  <si>
    <t>金　　額</t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</si>
  <si>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</si>
  <si>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</si>
  <si>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摘要</t>
    <rPh sb="0" eb="2">
      <t>テキヨウ</t>
    </rPh>
    <phoneticPr fontId="2"/>
  </si>
  <si>
    <t>勘定相手先</t>
    <rPh sb="0" eb="2">
      <t>カンジョウ</t>
    </rPh>
    <rPh sb="2" eb="5">
      <t>アイテサキ</t>
    </rPh>
    <phoneticPr fontId="2"/>
  </si>
  <si>
    <t>金額</t>
    <rPh sb="0" eb="2">
      <t>キンガク</t>
    </rPh>
    <phoneticPr fontId="2"/>
  </si>
  <si>
    <t>振込銀行</t>
    <rPh sb="0" eb="1">
      <t>フ</t>
    </rPh>
    <rPh sb="1" eb="2">
      <t>コ</t>
    </rPh>
    <rPh sb="2" eb="4">
      <t>ギンコウ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</si>
  <si>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</si>
  <si>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</si>
  <si>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普通・当座</t>
    <rPh sb="0" eb="2">
      <t>フツウ</t>
    </rPh>
    <rPh sb="3" eb="5">
      <t>トウザ</t>
    </rPh>
    <phoneticPr fontId="2"/>
  </si>
  <si>
    <t>口座種別</t>
    <rPh sb="0" eb="2">
      <t>コウザ</t>
    </rPh>
    <rPh sb="2" eb="4">
      <t>シュベツ</t>
    </rPh>
    <phoneticPr fontId="2"/>
  </si>
  <si>
    <t>借方科目・
工種・細目</t>
    <rPh sb="0" eb="2">
      <t>カリカタ</t>
    </rPh>
    <rPh sb="2" eb="4">
      <t>カモク</t>
    </rPh>
    <rPh sb="6" eb="7">
      <t>コウ</t>
    </rPh>
    <rPh sb="7" eb="8">
      <t>シュ</t>
    </rPh>
    <rPh sb="9" eb="11">
      <t>サイモク</t>
    </rPh>
    <phoneticPr fontId="2"/>
  </si>
  <si>
    <t>処理
目的</t>
    <rPh sb="0" eb="2">
      <t>ショリ</t>
    </rPh>
    <rPh sb="3" eb="5">
      <t>モクテキ</t>
    </rPh>
    <phoneticPr fontId="2"/>
  </si>
  <si>
    <t>相手
区分</t>
    <rPh sb="0" eb="2">
      <t>アイテ</t>
    </rPh>
    <rPh sb="3" eb="5">
      <t>クブン</t>
    </rPh>
    <phoneticPr fontId="2"/>
  </si>
  <si>
    <t>〔振込先〕</t>
  </si>
  <si>
    <t>〔注文契約内訳（税込）〕</t>
  </si>
  <si>
    <t>〔請求内訳〕</t>
  </si>
  <si>
    <t>〔捺印欄〕</t>
  </si>
  <si>
    <t>税区分</t>
    <rPh sb="0" eb="3">
      <t>ゼイクブン</t>
    </rPh>
    <phoneticPr fontId="2"/>
  </si>
  <si>
    <t>関係先</t>
    <rPh sb="0" eb="2">
      <t>カンケイ</t>
    </rPh>
    <rPh sb="2" eb="3">
      <t>サキ</t>
    </rPh>
    <phoneticPr fontId="2"/>
  </si>
  <si>
    <t>事務部長　</t>
    <rPh sb="0" eb="2">
      <t>ジム</t>
    </rPh>
    <rPh sb="2" eb="4">
      <t>ブチョウ</t>
    </rPh>
    <phoneticPr fontId="2"/>
  </si>
  <si>
    <t>係</t>
    <rPh sb="0" eb="1">
      <t>カカ</t>
    </rPh>
    <phoneticPr fontId="2"/>
  </si>
  <si>
    <t>伝票番号</t>
    <rPh sb="0" eb="2">
      <t>デンピョウ</t>
    </rPh>
    <rPh sb="2" eb="4">
      <t>バンゴウ</t>
    </rPh>
    <phoneticPr fontId="2"/>
  </si>
  <si>
    <t>仕　出</t>
    <rPh sb="0" eb="1">
      <t>シ</t>
    </rPh>
    <rPh sb="2" eb="3">
      <t>シュツ</t>
    </rPh>
    <phoneticPr fontId="2"/>
  </si>
  <si>
    <t>経　理</t>
    <rPh sb="0" eb="1">
      <t>キョウ</t>
    </rPh>
    <rPh sb="2" eb="3">
      <t>リ</t>
    </rPh>
    <phoneticPr fontId="2"/>
  </si>
  <si>
    <t>管理区分</t>
    <rPh sb="0" eb="2">
      <t>カンリ</t>
    </rPh>
    <rPh sb="2" eb="4">
      <t>クブン</t>
    </rPh>
    <phoneticPr fontId="2"/>
  </si>
  <si>
    <t>貸方</t>
    <rPh sb="0" eb="2">
      <t>カシカタ</t>
    </rPh>
    <phoneticPr fontId="2"/>
  </si>
  <si>
    <t xml:space="preserve">要素　 目的　 </t>
    <rPh sb="0" eb="2">
      <t>ヨウソ</t>
    </rPh>
    <rPh sb="4" eb="6">
      <t>モクテキ</t>
    </rPh>
    <phoneticPr fontId="2"/>
  </si>
  <si>
    <t>要素　処理　税</t>
    <rPh sb="0" eb="2">
      <t>ヨウソ</t>
    </rPh>
    <rPh sb="3" eb="5">
      <t>ショリ</t>
    </rPh>
    <rPh sb="6" eb="7">
      <t>ゼイ</t>
    </rPh>
    <phoneticPr fontId="2"/>
  </si>
  <si>
    <t>支払条件等</t>
    <rPh sb="0" eb="2">
      <t>シハライ</t>
    </rPh>
    <rPh sb="2" eb="4">
      <t>ジョウケン</t>
    </rPh>
    <rPh sb="4" eb="5">
      <t>ナド</t>
    </rPh>
    <phoneticPr fontId="2"/>
  </si>
  <si>
    <t>※記入上の注意点</t>
    <rPh sb="1" eb="3">
      <t>キニュウ</t>
    </rPh>
    <rPh sb="3" eb="4">
      <t>ジョウ</t>
    </rPh>
    <rPh sb="5" eb="8">
      <t>チュウイテン</t>
    </rPh>
    <phoneticPr fontId="2"/>
  </si>
  <si>
    <r>
      <t xml:space="preserve">① 提出日、工事名、太枠線内記入のうえ </t>
    </r>
    <r>
      <rPr>
        <b/>
        <u/>
        <sz val="8"/>
        <color indexed="10"/>
        <rFont val="ＭＳ 明朝"/>
        <family val="1"/>
        <charset val="128"/>
      </rPr>
      <t xml:space="preserve">２部 </t>
    </r>
    <r>
      <rPr>
        <sz val="8"/>
        <rFont val="ＭＳ 明朝"/>
        <family val="1"/>
        <charset val="128"/>
      </rPr>
      <t>提出のこと。
② 請求者取引先CDは</t>
    </r>
    <r>
      <rPr>
        <u/>
        <sz val="8"/>
        <rFont val="ＭＳ 明朝"/>
        <family val="1"/>
        <charset val="128"/>
      </rPr>
      <t>SMCリフォーム㈱横浜支店</t>
    </r>
    <r>
      <rPr>
        <sz val="8"/>
        <rFont val="ＭＳ 明朝"/>
        <family val="1"/>
        <charset val="128"/>
      </rPr>
      <t>のものを使用のこと。
③ 注文契約工事は注文内容（注文番号等）記入のこと。
④ 本紙に記入しきれない場合は、一式表示のうえ内訳書添付のこと。
　 内訳書は任意書式も可、但しA4サイズとすること。</t>
    </r>
    <rPh sb="2" eb="4">
      <t>テイシュツ</t>
    </rPh>
    <rPh sb="4" eb="5">
      <t>ビ</t>
    </rPh>
    <rPh sb="6" eb="8">
      <t>コウジ</t>
    </rPh>
    <rPh sb="8" eb="9">
      <t>メイ</t>
    </rPh>
    <rPh sb="10" eb="12">
      <t>フトワク</t>
    </rPh>
    <rPh sb="12" eb="13">
      <t>セン</t>
    </rPh>
    <rPh sb="13" eb="14">
      <t>ナイ</t>
    </rPh>
    <rPh sb="14" eb="16">
      <t>キニュウ</t>
    </rPh>
    <rPh sb="21" eb="22">
      <t>ブ</t>
    </rPh>
    <rPh sb="23" eb="25">
      <t>テイシュツ</t>
    </rPh>
    <rPh sb="50" eb="52">
      <t>ヨコハマ</t>
    </rPh>
    <rPh sb="52" eb="54">
      <t>シテン</t>
    </rPh>
    <rPh sb="58" eb="60">
      <t>シヨウ</t>
    </rPh>
    <rPh sb="94" eb="96">
      <t>ホンシ</t>
    </rPh>
    <rPh sb="97" eb="99">
      <t>キニュウ</t>
    </rPh>
    <rPh sb="104" eb="106">
      <t>バアイ</t>
    </rPh>
    <rPh sb="108" eb="110">
      <t>イッシキ</t>
    </rPh>
    <rPh sb="110" eb="112">
      <t>ヒョウジ</t>
    </rPh>
    <rPh sb="115" eb="117">
      <t>ウチワケ</t>
    </rPh>
    <rPh sb="117" eb="118">
      <t>ショ</t>
    </rPh>
    <rPh sb="118" eb="120">
      <t>テンプ</t>
    </rPh>
    <rPh sb="127" eb="129">
      <t>ウチワケ</t>
    </rPh>
    <rPh sb="129" eb="130">
      <t>ショ</t>
    </rPh>
    <rPh sb="131" eb="133">
      <t>ニンイ</t>
    </rPh>
    <rPh sb="133" eb="135">
      <t>ショシキ</t>
    </rPh>
    <rPh sb="136" eb="137">
      <t>カ</t>
    </rPh>
    <rPh sb="138" eb="139">
      <t>タダ</t>
    </rPh>
    <phoneticPr fontId="2"/>
  </si>
  <si>
    <t>支店長　　　　　</t>
    <rPh sb="0" eb="3">
      <t>シテンチョウ</t>
    </rPh>
    <phoneticPr fontId="2"/>
  </si>
  <si>
    <t>【以下元請使用】</t>
    <rPh sb="1" eb="3">
      <t>イカ</t>
    </rPh>
    <rPh sb="3" eb="5">
      <t>モトウケ</t>
    </rPh>
    <rPh sb="5" eb="7">
      <t>シヨウ</t>
    </rPh>
    <phoneticPr fontId="2"/>
  </si>
  <si>
    <t>ＳＭＣリフォーム株式会社横浜支店 御中</t>
    <rPh sb="8" eb="12">
      <t>カブシキガイシャ</t>
    </rPh>
    <rPh sb="12" eb="14">
      <t>ヨコハマ</t>
    </rPh>
    <rPh sb="14" eb="16">
      <t>シテン</t>
    </rPh>
    <rPh sb="17" eb="19">
      <t>オンチュウ</t>
    </rPh>
    <phoneticPr fontId="2"/>
  </si>
  <si>
    <t>請　　求　　書</t>
    <rPh sb="0" eb="1">
      <t>ウケ</t>
    </rPh>
    <rPh sb="3" eb="4">
      <t>モトム</t>
    </rPh>
    <rPh sb="6" eb="7">
      <t>ショ</t>
    </rPh>
    <phoneticPr fontId="2"/>
  </si>
  <si>
    <t>部長</t>
    <rPh sb="0" eb="2">
      <t>ブチョウ</t>
    </rPh>
    <phoneticPr fontId="2"/>
  </si>
  <si>
    <t>　所長</t>
    <rPh sb="1" eb="3">
      <t>ショチョウ</t>
    </rPh>
    <phoneticPr fontId="2"/>
  </si>
  <si>
    <t>会社名・商号</t>
    <rPh sb="0" eb="3">
      <t>カイシャメイ</t>
    </rPh>
    <rPh sb="4" eb="6">
      <t>ショウゴウ</t>
    </rPh>
    <phoneticPr fontId="2"/>
  </si>
  <si>
    <t>住　　　　所</t>
    <rPh sb="0" eb="1">
      <t>ジュウ</t>
    </rPh>
    <rPh sb="5" eb="6">
      <t>ショ</t>
    </rPh>
    <phoneticPr fontId="2"/>
  </si>
  <si>
    <t>代 　表 　者</t>
    <rPh sb="0" eb="7">
      <t>ダイヒョウシャ</t>
    </rPh>
    <phoneticPr fontId="2"/>
  </si>
  <si>
    <t>取引先ｺｰﾄﾞ</t>
    <rPh sb="0" eb="2">
      <t>トリヒキ</t>
    </rPh>
    <rPh sb="2" eb="3">
      <t>サキ</t>
    </rPh>
    <phoneticPr fontId="2"/>
  </si>
  <si>
    <t>TEL ・ FAX</t>
    <phoneticPr fontId="2"/>
  </si>
  <si>
    <t>（ﾌﾘｶﾞﾅ）</t>
    <phoneticPr fontId="2"/>
  </si>
  <si>
    <r>
      <t xml:space="preserve">工事未払金　確定債務
</t>
    </r>
    <r>
      <rPr>
        <sz val="16"/>
        <rFont val="ＭＳ 明朝"/>
        <family val="1"/>
        <charset val="128"/>
      </rPr>
      <t>210210</t>
    </r>
    <rPh sb="0" eb="2">
      <t>コウジ</t>
    </rPh>
    <rPh sb="2" eb="3">
      <t>ミ</t>
    </rPh>
    <rPh sb="3" eb="4">
      <t>バラ</t>
    </rPh>
    <rPh sb="4" eb="5">
      <t>キン</t>
    </rPh>
    <rPh sb="6" eb="8">
      <t>カクテイ</t>
    </rPh>
    <rPh sb="8" eb="10">
      <t>サイム</t>
    </rPh>
    <phoneticPr fontId="2"/>
  </si>
  <si>
    <t>(②支払票）</t>
    <rPh sb="2" eb="4">
      <t>シハライ</t>
    </rPh>
    <rPh sb="4" eb="5">
      <t>ヒョウ</t>
    </rPh>
    <phoneticPr fontId="2"/>
  </si>
  <si>
    <t>消費税（8％）</t>
    <rPh sb="0" eb="3">
      <t>ショウヒゼイ</t>
    </rPh>
    <phoneticPr fontId="2"/>
  </si>
  <si>
    <t xml:space="preserve"> </t>
    <phoneticPr fontId="2"/>
  </si>
  <si>
    <t>借　　方</t>
    <rPh sb="0" eb="1">
      <t>シャク</t>
    </rPh>
    <rPh sb="3" eb="4">
      <t>カタ</t>
    </rPh>
    <phoneticPr fontId="2"/>
  </si>
  <si>
    <t>貸　　方</t>
    <rPh sb="0" eb="1">
      <t>カシ</t>
    </rPh>
    <rPh sb="3" eb="4">
      <t>カタ</t>
    </rPh>
    <phoneticPr fontId="2"/>
  </si>
  <si>
    <t>本体金額(税抜)</t>
    <rPh sb="0" eb="2">
      <t>ホンタイ</t>
    </rPh>
    <rPh sb="2" eb="4">
      <t>キンガク</t>
    </rPh>
    <rPh sb="5" eb="6">
      <t>ゼイ</t>
    </rPh>
    <rPh sb="6" eb="7">
      <t>ヌ</t>
    </rPh>
    <phoneticPr fontId="2"/>
  </si>
  <si>
    <t>ＳＭＣリフォーム株式会社 東京支店 御中</t>
    <rPh sb="8" eb="12">
      <t>カブシキガイシャ</t>
    </rPh>
    <rPh sb="13" eb="15">
      <t>トウキョウ</t>
    </rPh>
    <rPh sb="15" eb="17">
      <t>シテン</t>
    </rPh>
    <rPh sb="18" eb="20">
      <t>オンチュウ</t>
    </rPh>
    <phoneticPr fontId="2"/>
  </si>
  <si>
    <t xml:space="preserve"> 工事名</t>
    <rPh sb="1" eb="3">
      <t>コウジ</t>
    </rPh>
    <rPh sb="3" eb="4">
      <t>メイ</t>
    </rPh>
    <phoneticPr fontId="2"/>
  </si>
  <si>
    <t>関　係　先</t>
    <rPh sb="0" eb="1">
      <t>カン</t>
    </rPh>
    <rPh sb="2" eb="3">
      <t>カカリ</t>
    </rPh>
    <rPh sb="4" eb="5">
      <t>サキ</t>
    </rPh>
    <phoneticPr fontId="2"/>
  </si>
  <si>
    <t>〔元請使用欄〕</t>
    <rPh sb="1" eb="3">
      <t>モトウケ</t>
    </rPh>
    <rPh sb="3" eb="5">
      <t>シヨウ</t>
    </rPh>
    <rPh sb="5" eb="6">
      <t>ラン</t>
    </rPh>
    <phoneticPr fontId="2"/>
  </si>
  <si>
    <t>管　理　区　分</t>
    <rPh sb="0" eb="1">
      <t>カン</t>
    </rPh>
    <rPh sb="2" eb="3">
      <t>リ</t>
    </rPh>
    <rPh sb="4" eb="5">
      <t>ク</t>
    </rPh>
    <rPh sb="6" eb="7">
      <t>ブン</t>
    </rPh>
    <phoneticPr fontId="2"/>
  </si>
  <si>
    <t>支 払 条 件 等</t>
    <phoneticPr fontId="2"/>
  </si>
  <si>
    <t>現金払　　　％   　 　月　　日</t>
    <rPh sb="0" eb="2">
      <t>ゲンキン</t>
    </rPh>
    <rPh sb="2" eb="3">
      <t>ハラ</t>
    </rPh>
    <rPh sb="13" eb="14">
      <t>ガツ</t>
    </rPh>
    <rPh sb="16" eb="17">
      <t>ヒ</t>
    </rPh>
    <phoneticPr fontId="2"/>
  </si>
  <si>
    <t>手形払　　　％      　月　　日</t>
    <rPh sb="0" eb="2">
      <t>テガタ</t>
    </rPh>
    <rPh sb="2" eb="3">
      <t>ハラ</t>
    </rPh>
    <phoneticPr fontId="2"/>
  </si>
  <si>
    <t>(備考)</t>
    <rPh sb="1" eb="3">
      <t>ビコウ</t>
    </rPh>
    <phoneticPr fontId="2"/>
  </si>
  <si>
    <t>※②　　取 引 先 コ ー ド</t>
    <phoneticPr fontId="2"/>
  </si>
  <si>
    <t>※③ 注文番号</t>
    <rPh sb="3" eb="5">
      <t>チュウモン</t>
    </rPh>
    <rPh sb="5" eb="7">
      <t>バンゴウ</t>
    </rPh>
    <phoneticPr fontId="2"/>
  </si>
  <si>
    <r>
      <t xml:space="preserve">① 提出日、工事名、太線枠内記入のうえ </t>
    </r>
    <r>
      <rPr>
        <b/>
        <u/>
        <sz val="8"/>
        <color indexed="10"/>
        <rFont val="ＭＳ 明朝"/>
        <family val="1"/>
        <charset val="128"/>
      </rPr>
      <t xml:space="preserve">２部 </t>
    </r>
    <r>
      <rPr>
        <sz val="8"/>
        <rFont val="ＭＳ 明朝"/>
        <family val="1"/>
        <charset val="128"/>
      </rPr>
      <t xml:space="preserve">提出のこと。
② </t>
    </r>
    <r>
      <rPr>
        <u/>
        <sz val="8"/>
        <rFont val="ＭＳ 明朝"/>
        <family val="1"/>
        <charset val="128"/>
      </rPr>
      <t>SMCリフォーム㈱東京支店専用</t>
    </r>
    <r>
      <rPr>
        <sz val="8"/>
        <rFont val="ＭＳ 明朝"/>
        <family val="1"/>
        <charset val="128"/>
      </rPr>
      <t>の取引先コードを記入すること。
③ 注文契約工事は注文内容（注文番号等）記入のこと。
④ 本紙に記入しきれない場合は、一式表示のうえ内訳書添付のこと。
　 内訳書は任意書式も可、但しA4サイズとすること。</t>
    </r>
    <rPh sb="2" eb="4">
      <t>テイシュツ</t>
    </rPh>
    <rPh sb="4" eb="5">
      <t>ビ</t>
    </rPh>
    <rPh sb="6" eb="8">
      <t>コウジ</t>
    </rPh>
    <rPh sb="8" eb="9">
      <t>メイ</t>
    </rPh>
    <rPh sb="13" eb="14">
      <t>ナイ</t>
    </rPh>
    <rPh sb="14" eb="16">
      <t>キニュウ</t>
    </rPh>
    <rPh sb="21" eb="22">
      <t>ブ</t>
    </rPh>
    <rPh sb="23" eb="25">
      <t>テイシュツ</t>
    </rPh>
    <rPh sb="41" eb="43">
      <t>トウキョウ</t>
    </rPh>
    <rPh sb="43" eb="45">
      <t>シテン</t>
    </rPh>
    <rPh sb="45" eb="47">
      <t>センヨウ</t>
    </rPh>
    <rPh sb="48" eb="50">
      <t>トリヒキ</t>
    </rPh>
    <rPh sb="50" eb="51">
      <t>サキ</t>
    </rPh>
    <rPh sb="55" eb="57">
      <t>キニュウ</t>
    </rPh>
    <rPh sb="92" eb="94">
      <t>ホンシ</t>
    </rPh>
    <rPh sb="95" eb="97">
      <t>キニュウ</t>
    </rPh>
    <rPh sb="102" eb="104">
      <t>バアイ</t>
    </rPh>
    <rPh sb="106" eb="108">
      <t>イッシキ</t>
    </rPh>
    <rPh sb="108" eb="110">
      <t>ヒョウジ</t>
    </rPh>
    <rPh sb="113" eb="115">
      <t>ウチワケ</t>
    </rPh>
    <rPh sb="115" eb="116">
      <t>ショ</t>
    </rPh>
    <rPh sb="116" eb="118">
      <t>テンプ</t>
    </rPh>
    <rPh sb="125" eb="127">
      <t>ウチワケ</t>
    </rPh>
    <rPh sb="127" eb="128">
      <t>ショ</t>
    </rPh>
    <rPh sb="129" eb="131">
      <t>ニンイ</t>
    </rPh>
    <rPh sb="131" eb="133">
      <t>ショシキ</t>
    </rPh>
    <rPh sb="134" eb="135">
      <t>カ</t>
    </rPh>
    <rPh sb="136" eb="137">
      <t>タダ</t>
    </rPh>
    <phoneticPr fontId="2"/>
  </si>
  <si>
    <t>(摘要)</t>
    <rPh sb="1" eb="3">
      <t>テキヨウ</t>
    </rPh>
    <phoneticPr fontId="2"/>
  </si>
  <si>
    <t>所長</t>
    <rPh sb="0" eb="2">
      <t>ショチョウ</t>
    </rPh>
    <phoneticPr fontId="2"/>
  </si>
  <si>
    <t>（ﾌ  ﾘ  ｶﾞ  ﾅ）</t>
    <phoneticPr fontId="2"/>
  </si>
  <si>
    <t>工事名称</t>
    <rPh sb="0" eb="2">
      <t>コウジ</t>
    </rPh>
    <rPh sb="2" eb="4">
      <t>メイショウ</t>
    </rPh>
    <phoneticPr fontId="2"/>
  </si>
  <si>
    <t>仕出</t>
    <rPh sb="0" eb="1">
      <t>シ</t>
    </rPh>
    <rPh sb="1" eb="2">
      <t>シュツ</t>
    </rPh>
    <phoneticPr fontId="2"/>
  </si>
  <si>
    <t>支払条件等</t>
    <phoneticPr fontId="2"/>
  </si>
  <si>
    <t>代   表   者</t>
    <rPh sb="0" eb="1">
      <t>ダイ</t>
    </rPh>
    <rPh sb="4" eb="5">
      <t>オモテ</t>
    </rPh>
    <rPh sb="8" eb="9">
      <t>シャ</t>
    </rPh>
    <phoneticPr fontId="2"/>
  </si>
  <si>
    <t>出来高調書</t>
    <phoneticPr fontId="2"/>
  </si>
  <si>
    <t>作業所検印欄</t>
    <rPh sb="0" eb="3">
      <t>サギョウショ</t>
    </rPh>
    <rPh sb="3" eb="5">
      <t>ケンイン</t>
    </rPh>
    <rPh sb="5" eb="6">
      <t>ラン</t>
    </rPh>
    <phoneticPr fontId="2"/>
  </si>
  <si>
    <t>契約先担当者</t>
    <rPh sb="0" eb="3">
      <t>ケイヤクサキ</t>
    </rPh>
    <rPh sb="3" eb="6">
      <t>タントウシャ</t>
    </rPh>
    <phoneticPr fontId="2"/>
  </si>
  <si>
    <t>工事番号</t>
    <rPh sb="0" eb="2">
      <t>コウジ</t>
    </rPh>
    <rPh sb="2" eb="4">
      <t>バンゴウ</t>
    </rPh>
    <phoneticPr fontId="2"/>
  </si>
  <si>
    <t>工</t>
    <rPh sb="0" eb="1">
      <t>コウ</t>
    </rPh>
    <phoneticPr fontId="2"/>
  </si>
  <si>
    <t>自：</t>
    <rPh sb="0" eb="1">
      <t>ジ</t>
    </rPh>
    <phoneticPr fontId="2"/>
  </si>
  <si>
    <t>20　　年　　月　　日</t>
    <rPh sb="4" eb="5">
      <t>ネン</t>
    </rPh>
    <rPh sb="7" eb="8">
      <t>ツキ</t>
    </rPh>
    <rPh sb="10" eb="11">
      <t>ニチ</t>
    </rPh>
    <phoneticPr fontId="2"/>
  </si>
  <si>
    <t>期</t>
    <rPh sb="0" eb="1">
      <t>キ</t>
    </rPh>
    <phoneticPr fontId="2"/>
  </si>
  <si>
    <t>至：</t>
    <rPh sb="0" eb="1">
      <t>イタ</t>
    </rPh>
    <phoneticPr fontId="2"/>
  </si>
  <si>
    <t>今回出来高金額</t>
    <rPh sb="0" eb="2">
      <t>コンカイ</t>
    </rPh>
    <rPh sb="2" eb="5">
      <t>デキダカ</t>
    </rPh>
    <rPh sb="5" eb="7">
      <t>キンガク</t>
    </rPh>
    <phoneticPr fontId="2"/>
  </si>
  <si>
    <t>数式が入っています。</t>
    <rPh sb="0" eb="2">
      <t>スウシキ</t>
    </rPh>
    <rPh sb="3" eb="4">
      <t>ハイ</t>
    </rPh>
    <phoneticPr fontId="2"/>
  </si>
  <si>
    <t>取引先名</t>
    <rPh sb="0" eb="2">
      <t>トリヒキ</t>
    </rPh>
    <rPh sb="2" eb="3">
      <t>サキ</t>
    </rPh>
    <rPh sb="3" eb="4">
      <t>メイ</t>
    </rPh>
    <phoneticPr fontId="2"/>
  </si>
  <si>
    <r>
      <t>発注契約額</t>
    </r>
    <r>
      <rPr>
        <b/>
        <sz val="6"/>
        <rFont val="ＭＳ Ｐゴシック"/>
        <family val="3"/>
        <charset val="128"/>
      </rPr>
      <t>（本体金額）</t>
    </r>
    <rPh sb="0" eb="2">
      <t>ハッチュウ</t>
    </rPh>
    <rPh sb="2" eb="4">
      <t>ケイヤク</t>
    </rPh>
    <rPh sb="4" eb="5">
      <t>ガク</t>
    </rPh>
    <rPh sb="6" eb="8">
      <t>ホンタイ</t>
    </rPh>
    <rPh sb="8" eb="10">
      <t>キンガク</t>
    </rPh>
    <phoneticPr fontId="2"/>
  </si>
  <si>
    <t>出来高累計金額</t>
    <rPh sb="0" eb="3">
      <t>デキダカ</t>
    </rPh>
    <rPh sb="3" eb="5">
      <t>ルイケイ</t>
    </rPh>
    <rPh sb="5" eb="7">
      <t>キンガク</t>
    </rPh>
    <phoneticPr fontId="2"/>
  </si>
  <si>
    <t>取引先コード</t>
    <rPh sb="0" eb="2">
      <t>トリヒキ</t>
    </rPh>
    <rPh sb="2" eb="3">
      <t>サキ</t>
    </rPh>
    <phoneticPr fontId="2"/>
  </si>
  <si>
    <r>
      <t>精算増額</t>
    </r>
    <r>
      <rPr>
        <b/>
        <sz val="6"/>
        <rFont val="ＭＳ Ｐゴシック"/>
        <family val="3"/>
        <charset val="128"/>
      </rPr>
      <t>（本体金額）</t>
    </r>
    <rPh sb="0" eb="2">
      <t>セイサン</t>
    </rPh>
    <rPh sb="2" eb="4">
      <t>ゾウガク</t>
    </rPh>
    <rPh sb="5" eb="7">
      <t>ホンタイ</t>
    </rPh>
    <rPh sb="7" eb="9">
      <t>キンガク</t>
    </rPh>
    <phoneticPr fontId="2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</si>
  <si>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2"/>
  </si>
  <si>
    <t>担当者・ＴＥＬ</t>
    <rPh sb="0" eb="3">
      <t>タントウシャ</t>
    </rPh>
    <phoneticPr fontId="2"/>
  </si>
  <si>
    <r>
      <t>契約額合計</t>
    </r>
    <r>
      <rPr>
        <b/>
        <sz val="6"/>
        <rFont val="ＭＳ Ｐゴシック"/>
        <family val="3"/>
        <charset val="128"/>
      </rPr>
      <t>〈本体金額）</t>
    </r>
    <rPh sb="0" eb="2">
      <t>ケイヤク</t>
    </rPh>
    <rPh sb="2" eb="3">
      <t>ガク</t>
    </rPh>
    <rPh sb="3" eb="5">
      <t>ゴウケイ</t>
    </rPh>
    <rPh sb="6" eb="8">
      <t>ホンタイ</t>
    </rPh>
    <rPh sb="8" eb="10">
      <t>キンガク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</si>
  <si>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</si>
  <si>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請求累計金額</t>
    <rPh sb="0" eb="2">
      <t>セイキュウ</t>
    </rPh>
    <rPh sb="2" eb="4">
      <t>ルイケイ</t>
    </rPh>
    <rPh sb="4" eb="6">
      <t>キンガク</t>
    </rPh>
    <phoneticPr fontId="2"/>
  </si>
  <si>
    <t>差引契約金額</t>
    <rPh sb="0" eb="1">
      <t>サ</t>
    </rPh>
    <rPh sb="1" eb="2">
      <t>ヒ</t>
    </rPh>
    <rPh sb="2" eb="4">
      <t>ケイヤク</t>
    </rPh>
    <rPh sb="4" eb="6">
      <t>キンガク</t>
    </rPh>
    <phoneticPr fontId="2"/>
  </si>
  <si>
    <t>工　種</t>
    <rPh sb="0" eb="1">
      <t>コウ</t>
    </rPh>
    <rPh sb="2" eb="3">
      <t>タネ</t>
    </rPh>
    <phoneticPr fontId="2"/>
  </si>
  <si>
    <t>項　目</t>
    <rPh sb="0" eb="1">
      <t>コウ</t>
    </rPh>
    <rPh sb="2" eb="3">
      <t>メ</t>
    </rPh>
    <phoneticPr fontId="2"/>
  </si>
  <si>
    <t>名　　称　・　仕　　様</t>
    <rPh sb="0" eb="1">
      <t>メイ</t>
    </rPh>
    <rPh sb="3" eb="4">
      <t>ショウ</t>
    </rPh>
    <rPh sb="7" eb="8">
      <t>ツカ</t>
    </rPh>
    <rPh sb="10" eb="11">
      <t>サマ</t>
    </rPh>
    <phoneticPr fontId="2"/>
  </si>
  <si>
    <t>単位</t>
    <rPh sb="0" eb="2">
      <t>タンイ</t>
    </rPh>
    <phoneticPr fontId="2"/>
  </si>
  <si>
    <t>契約数量</t>
    <rPh sb="0" eb="2">
      <t>ケイヤク</t>
    </rPh>
    <rPh sb="2" eb="4">
      <t>スウリョウ</t>
    </rPh>
    <phoneticPr fontId="2"/>
  </si>
  <si>
    <t>契約単価a</t>
    <rPh sb="0" eb="2">
      <t>ケイヤク</t>
    </rPh>
    <rPh sb="2" eb="4">
      <t>タンカ</t>
    </rPh>
    <phoneticPr fontId="2"/>
  </si>
  <si>
    <t>契約金額</t>
    <rPh sb="0" eb="2">
      <t>ケイヤク</t>
    </rPh>
    <rPh sb="2" eb="4">
      <t>キンガク</t>
    </rPh>
    <phoneticPr fontId="2"/>
  </si>
  <si>
    <t>当月数量</t>
    <rPh sb="0" eb="2">
      <t>トウゲツ</t>
    </rPh>
    <rPh sb="2" eb="4">
      <t>スウリョウ</t>
    </rPh>
    <phoneticPr fontId="2"/>
  </si>
  <si>
    <t>累計数量</t>
    <rPh sb="0" eb="2">
      <t>ルイケイ</t>
    </rPh>
    <rPh sb="2" eb="4">
      <t>スウリョウ</t>
    </rPh>
    <phoneticPr fontId="2"/>
  </si>
  <si>
    <t>金額（当月数量xa）</t>
    <rPh sb="0" eb="2">
      <t>キンガク</t>
    </rPh>
    <rPh sb="3" eb="5">
      <t>トウゲツ</t>
    </rPh>
    <rPh sb="5" eb="7">
      <t>スウリョウ</t>
    </rPh>
    <phoneticPr fontId="2"/>
  </si>
  <si>
    <t>累計数量ｂ</t>
    <rPh sb="0" eb="2">
      <t>ルイケイ</t>
    </rPh>
    <rPh sb="2" eb="4">
      <t>スウリョウ</t>
    </rPh>
    <phoneticPr fontId="2"/>
  </si>
  <si>
    <t>金額（ｂxa）</t>
    <rPh sb="0" eb="2">
      <t>キンガク</t>
    </rPh>
    <phoneticPr fontId="2"/>
  </si>
  <si>
    <t>累計数量ｃ</t>
    <rPh sb="0" eb="2">
      <t>ルイケイ</t>
    </rPh>
    <rPh sb="2" eb="4">
      <t>スウリョウ</t>
    </rPh>
    <phoneticPr fontId="2"/>
  </si>
  <si>
    <t>金額（ｃxa）</t>
    <rPh sb="0" eb="2">
      <t>キンガク</t>
    </rPh>
    <phoneticPr fontId="2"/>
  </si>
  <si>
    <t>累計数量ｄ</t>
    <rPh sb="0" eb="2">
      <t>ルイケイ</t>
    </rPh>
    <rPh sb="2" eb="4">
      <t>スウリョウ</t>
    </rPh>
    <phoneticPr fontId="2"/>
  </si>
  <si>
    <t>金額（ｄxa）</t>
    <rPh sb="0" eb="2">
      <t>キンガク</t>
    </rPh>
    <phoneticPr fontId="2"/>
  </si>
  <si>
    <t>合　　計</t>
    <rPh sb="0" eb="1">
      <t>ゴウ</t>
    </rPh>
    <rPh sb="3" eb="4">
      <t>ケイ</t>
    </rPh>
    <phoneticPr fontId="2"/>
  </si>
  <si>
    <t>（第１回）</t>
    <phoneticPr fontId="2"/>
  </si>
  <si>
    <t>（第２回）</t>
    <rPh sb="1" eb="2">
      <t>ダイ</t>
    </rPh>
    <rPh sb="3" eb="4">
      <t>カイ</t>
    </rPh>
    <phoneticPr fontId="2"/>
  </si>
  <si>
    <t>（第３回）</t>
    <rPh sb="1" eb="2">
      <t>ダイ</t>
    </rPh>
    <rPh sb="3" eb="4">
      <t>カイ</t>
    </rPh>
    <phoneticPr fontId="2"/>
  </si>
  <si>
    <t>（第４回）</t>
    <rPh sb="1" eb="2">
      <t>ダイ</t>
    </rPh>
    <rPh sb="3" eb="4">
      <t>カイ</t>
    </rPh>
    <phoneticPr fontId="2"/>
  </si>
  <si>
    <t>提出日：</t>
    <rPh sb="0" eb="2">
      <t>テイシュツ</t>
    </rPh>
    <rPh sb="2" eb="3">
      <t>ビ</t>
    </rPh>
    <phoneticPr fontId="2"/>
  </si>
  <si>
    <t>　　　　年月日</t>
    <rPh sb="4" eb="7">
      <t>ネンガッピ</t>
    </rPh>
    <phoneticPr fontId="2"/>
  </si>
  <si>
    <t>契約内容（　　年月日）</t>
    <rPh sb="0" eb="2">
      <t>ケイヤク</t>
    </rPh>
    <rPh sb="2" eb="4">
      <t>ナイヨウ</t>
    </rPh>
    <rPh sb="7" eb="10">
      <t>ネンガッピ</t>
    </rPh>
    <phoneticPr fontId="2"/>
  </si>
  <si>
    <t>○○工事</t>
    <rPh sb="2" eb="4">
      <t>コウジ</t>
    </rPh>
    <phoneticPr fontId="2"/>
  </si>
  <si>
    <t>式</t>
  </si>
  <si>
    <t>三井住友銀行</t>
    <rPh sb="0" eb="2">
      <t>ミツイ</t>
    </rPh>
    <rPh sb="2" eb="4">
      <t>スミトモ</t>
    </rPh>
    <rPh sb="4" eb="6">
      <t>ギンコウ</t>
    </rPh>
    <phoneticPr fontId="2"/>
  </si>
  <si>
    <t>本店</t>
    <rPh sb="0" eb="2">
      <t>ホンテン</t>
    </rPh>
    <phoneticPr fontId="2"/>
  </si>
  <si>
    <t>(株)××××</t>
    <rPh sb="0" eb="3">
      <t>カブ</t>
    </rPh>
    <phoneticPr fontId="2"/>
  </si>
  <si>
    <t>○○○○○</t>
    <phoneticPr fontId="2"/>
  </si>
  <si>
    <t>○○</t>
    <phoneticPr fontId="2"/>
  </si>
  <si>
    <t>Ｎｏ. 　／　　</t>
    <phoneticPr fontId="2"/>
  </si>
  <si>
    <t>※太枠線内記入のうえ、2部提出のこと。</t>
    <rPh sb="1" eb="3">
      <t>フトワク</t>
    </rPh>
    <rPh sb="3" eb="4">
      <t>セン</t>
    </rPh>
    <rPh sb="4" eb="5">
      <t>ナイ</t>
    </rPh>
    <rPh sb="5" eb="7">
      <t>キニュウ</t>
    </rPh>
    <rPh sb="12" eb="13">
      <t>ブ</t>
    </rPh>
    <rPh sb="13" eb="15">
      <t>テイシュツ</t>
    </rPh>
    <phoneticPr fontId="2"/>
  </si>
  <si>
    <t>備考</t>
    <rPh sb="0" eb="1">
      <t>ビ</t>
    </rPh>
    <rPh sb="1" eb="2">
      <t>コウ</t>
    </rPh>
    <phoneticPr fontId="2"/>
  </si>
  <si>
    <t>金額</t>
    <phoneticPr fontId="2"/>
  </si>
  <si>
    <t>単価</t>
    <phoneticPr fontId="2"/>
  </si>
  <si>
    <t>数量</t>
    <phoneticPr fontId="2"/>
  </si>
  <si>
    <t>請　求　内　訳　書</t>
    <phoneticPr fontId="2"/>
  </si>
  <si>
    <t>※内訳書は ２部 提出してください。</t>
    <rPh sb="1" eb="4">
      <t>ウチワケショ</t>
    </rPh>
    <rPh sb="7" eb="8">
      <t>ブ</t>
    </rPh>
    <rPh sb="9" eb="11">
      <t>テイシュツ</t>
    </rPh>
    <phoneticPr fontId="2"/>
  </si>
  <si>
    <t>㎡</t>
  </si>
  <si>
    <t>Ｎｏ. 　１／１　　</t>
    <phoneticPr fontId="2"/>
  </si>
  <si>
    <t>株式会社ＳＭＣＲ　　　　　御中</t>
    <rPh sb="0" eb="2">
      <t>カブシキ</t>
    </rPh>
    <rPh sb="2" eb="4">
      <t>カイシャ</t>
    </rPh>
    <rPh sb="13" eb="15">
      <t>オンチュウ</t>
    </rPh>
    <phoneticPr fontId="2"/>
  </si>
  <si>
    <t>株 式 会 社 Ｓ Ｍ Ｃ Ｒ　　　御中</t>
    <rPh sb="0" eb="1">
      <t>カブ</t>
    </rPh>
    <rPh sb="2" eb="3">
      <t>シキ</t>
    </rPh>
    <rPh sb="4" eb="5">
      <t>カイ</t>
    </rPh>
    <rPh sb="6" eb="7">
      <t>シャ</t>
    </rPh>
    <rPh sb="18" eb="20">
      <t>オンチュウ</t>
    </rPh>
    <phoneticPr fontId="2"/>
  </si>
  <si>
    <t>東京都××区××1-2-3</t>
  </si>
  <si>
    <t>株式会社××××</t>
  </si>
  <si>
    <t>○○　○○</t>
  </si>
  <si>
    <t>03-××××-×××/03-××××-××××</t>
  </si>
  <si>
    <t>〒〇〇〇-〇〇〇〇</t>
    <phoneticPr fontId="2"/>
  </si>
  <si>
    <t>支店長</t>
    <rPh sb="0" eb="3">
      <t>シテンチョウ</t>
    </rPh>
    <phoneticPr fontId="2"/>
  </si>
  <si>
    <t>事務部長</t>
    <rPh sb="0" eb="2">
      <t>ジム</t>
    </rPh>
    <rPh sb="2" eb="4">
      <t>ブチョウ</t>
    </rPh>
    <phoneticPr fontId="2"/>
  </si>
  <si>
    <t>決　　裁</t>
    <rPh sb="0" eb="1">
      <t>ケツ</t>
    </rPh>
    <rPh sb="3" eb="4">
      <t>サイ</t>
    </rPh>
    <phoneticPr fontId="2"/>
  </si>
  <si>
    <t>○○○○○大規模修繕工事（必ず担当者に確認すること）</t>
    <rPh sb="5" eb="12">
      <t>ダ</t>
    </rPh>
    <rPh sb="13" eb="14">
      <t>カナラ</t>
    </rPh>
    <rPh sb="15" eb="18">
      <t>タントウシャ</t>
    </rPh>
    <rPh sb="19" eb="21">
      <t>カクニン</t>
    </rPh>
    <phoneticPr fontId="2"/>
  </si>
  <si>
    <t>○○○○○大規模修繕工事（必ず担当者に確認すること）</t>
    <rPh sb="13" eb="14">
      <t>カナラ</t>
    </rPh>
    <rPh sb="15" eb="18">
      <t>タントウシャ</t>
    </rPh>
    <rPh sb="19" eb="21">
      <t>カクニン</t>
    </rPh>
    <phoneticPr fontId="2"/>
  </si>
  <si>
    <t>〇〇〇〇</t>
    <phoneticPr fontId="2"/>
  </si>
  <si>
    <t>台</t>
    <rPh sb="0" eb="1">
      <t>ダイ</t>
    </rPh>
    <phoneticPr fontId="2"/>
  </si>
  <si>
    <t>回</t>
    <rPh sb="0" eb="1">
      <t>カイ</t>
    </rPh>
    <phoneticPr fontId="2"/>
  </si>
  <si>
    <t>ヶ所</t>
    <rPh sb="1" eb="2">
      <t>ショ</t>
    </rPh>
    <phoneticPr fontId="2"/>
  </si>
  <si>
    <t>式</t>
    <phoneticPr fontId="2"/>
  </si>
  <si>
    <t>経　      　　理</t>
    <rPh sb="0" eb="1">
      <t>ケイ</t>
    </rPh>
    <rPh sb="10" eb="11">
      <t>リ</t>
    </rPh>
    <phoneticPr fontId="2"/>
  </si>
  <si>
    <t>①</t>
    <phoneticPr fontId="2"/>
  </si>
  <si>
    <t>②（支払票）</t>
    <rPh sb="2" eb="4">
      <t>シハライ</t>
    </rPh>
    <rPh sb="4" eb="5">
      <t>ヒョウ</t>
    </rPh>
    <phoneticPr fontId="2"/>
  </si>
  <si>
    <t>FAX</t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</si>
  <si>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</si>
  <si>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</si>
  <si>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**-****-****</t>
    <phoneticPr fontId="2"/>
  </si>
  <si>
    <t>※請求書は、押印のうえ①②を各１枚ずつご提出ください。</t>
    <rPh sb="1" eb="4">
      <t>セイキュウショ</t>
    </rPh>
    <rPh sb="6" eb="8">
      <t>オウイン</t>
    </rPh>
    <rPh sb="14" eb="15">
      <t>カク</t>
    </rPh>
    <rPh sb="16" eb="17">
      <t>マイ</t>
    </rPh>
    <rPh sb="20" eb="22">
      <t>テイシュツ</t>
    </rPh>
    <phoneticPr fontId="2"/>
  </si>
  <si>
    <t>㊞</t>
    <phoneticPr fontId="2"/>
  </si>
  <si>
    <t>株式会社 ＳＭＣＲ</t>
    <rPh sb="0" eb="4">
      <t>カブシキガイシャ</t>
    </rPh>
    <phoneticPr fontId="2"/>
  </si>
  <si>
    <t>御中</t>
    <rPh sb="0" eb="2">
      <t>オンチュウ</t>
    </rPh>
    <phoneticPr fontId="2"/>
  </si>
  <si>
    <t>頁小計</t>
    <rPh sb="0" eb="1">
      <t>ページ</t>
    </rPh>
    <rPh sb="1" eb="3">
      <t>ショウケイ</t>
    </rPh>
    <phoneticPr fontId="2"/>
  </si>
  <si>
    <t>※④ 注  文  番  号</t>
    <rPh sb="3" eb="4">
      <t>チュウ</t>
    </rPh>
    <rPh sb="6" eb="7">
      <t>ブン</t>
    </rPh>
    <rPh sb="9" eb="10">
      <t>バン</t>
    </rPh>
    <rPh sb="12" eb="13">
      <t>ゴウ</t>
    </rPh>
    <phoneticPr fontId="2"/>
  </si>
  <si>
    <t>工事名</t>
    <rPh sb="0" eb="2">
      <t>コウジ</t>
    </rPh>
    <rPh sb="2" eb="3">
      <t>メイ</t>
    </rPh>
    <phoneticPr fontId="2"/>
  </si>
  <si>
    <t>TEL</t>
    <phoneticPr fontId="2"/>
  </si>
  <si>
    <t>FAX</t>
    <phoneticPr fontId="2"/>
  </si>
  <si>
    <t>001</t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</si>
  <si>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</si>
  <si>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登録番号 T</t>
    <rPh sb="0" eb="2">
      <t>トウロク</t>
    </rPh>
    <rPh sb="2" eb="4">
      <t>バンゴウ</t>
    </rPh>
    <phoneticPr fontId="2"/>
  </si>
  <si>
    <t>税区分</t>
    <rPh sb="0" eb="1">
      <t>ゼイ</t>
    </rPh>
    <rPh sb="1" eb="3">
      <t>クブン</t>
    </rPh>
    <phoneticPr fontId="2"/>
  </si>
  <si>
    <t>式</t>
    <rPh sb="0" eb="1">
      <t>シキ</t>
    </rPh>
    <phoneticPr fontId="2"/>
  </si>
  <si>
    <t>1.  提出日、工事名、太線枠内記入のうえ請求書①と②を提出のこと。
2.  株式会社ＳＭＣＲ支店専用の※③取引先コードを記入すること。
3.  注文契約工事は※④注文番号、注文契約内訳を記入し、出来高調書
　  を２部添付すること。
4.  注文書を発行しない工事については、必ず請求内訳書に内訳明細を
　　記載すること。</t>
    <phoneticPr fontId="2"/>
  </si>
  <si>
    <t>本体金額</t>
    <rPh sb="0" eb="2">
      <t>ホンタイ</t>
    </rPh>
    <rPh sb="2" eb="4">
      <t>キンガク</t>
    </rPh>
    <phoneticPr fontId="2"/>
  </si>
  <si>
    <t>消費税</t>
    <rPh sb="0" eb="3">
      <t>ショウヒゼイ</t>
    </rPh>
    <phoneticPr fontId="2"/>
  </si>
  <si>
    <t>〔税率内訳〕</t>
    <rPh sb="1" eb="3">
      <t>ゼイリツ</t>
    </rPh>
    <rPh sb="3" eb="5">
      <t>ウチワケ</t>
    </rPh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</si>
  <si>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</si>
  <si>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※③取引先コード</t>
  </si>
  <si>
    <t>借方</t>
    <rPh sb="0" eb="1">
      <t>カ</t>
    </rPh>
    <phoneticPr fontId="2"/>
  </si>
  <si>
    <t>貸方</t>
    <phoneticPr fontId="2"/>
  </si>
  <si>
    <t>10％対象</t>
    <rPh sb="3" eb="5">
      <t>タイショウ</t>
    </rPh>
    <phoneticPr fontId="2"/>
  </si>
  <si>
    <t>非課税</t>
    <rPh sb="0" eb="3">
      <t>ヒカゼイ</t>
    </rPh>
    <phoneticPr fontId="2"/>
  </si>
  <si>
    <t>本体計</t>
    <rPh sb="0" eb="2">
      <t>ホンタイ</t>
    </rPh>
    <rPh sb="2" eb="3">
      <t>ケイ</t>
    </rPh>
    <phoneticPr fontId="2"/>
  </si>
  <si>
    <t>消費税計</t>
    <rPh sb="0" eb="3">
      <t>ショウヒゼイ</t>
    </rPh>
    <rPh sb="3" eb="4">
      <t>ケイ</t>
    </rPh>
    <phoneticPr fontId="2"/>
  </si>
  <si>
    <t>係</t>
    <rPh sb="0" eb="1">
      <t>カカリ</t>
    </rPh>
    <phoneticPr fontId="2"/>
  </si>
  <si>
    <t>普通</t>
  </si>
  <si>
    <t>○○工事</t>
    <phoneticPr fontId="2"/>
  </si>
  <si>
    <t>東京都××区××1-2-3</t>
    <phoneticPr fontId="2"/>
  </si>
  <si>
    <t>株式会社□□□□</t>
    <phoneticPr fontId="2"/>
  </si>
  <si>
    <t>代表取締役　　○○　○○</t>
    <rPh sb="0" eb="2">
      <t>ダイヒョウ</t>
    </rPh>
    <phoneticPr fontId="2"/>
  </si>
  <si>
    <t>ｶ)××××</t>
  </si>
  <si>
    <t>1234567890123</t>
    <phoneticPr fontId="2"/>
  </si>
  <si>
    <r>
      <rPr>
        <b/>
        <sz val="16"/>
        <color rgb="FFFF0000"/>
        <rFont val="ＭＳ 明朝"/>
        <family val="1"/>
        <charset val="128"/>
      </rPr>
      <t>○○</t>
    </r>
    <r>
      <rPr>
        <b/>
        <sz val="16"/>
        <rFont val="ＭＳ 明朝"/>
        <family val="1"/>
        <charset val="128"/>
      </rPr>
      <t>支店</t>
    </r>
    <rPh sb="2" eb="4">
      <t>シテン</t>
    </rPh>
    <phoneticPr fontId="2"/>
  </si>
  <si>
    <r>
      <t xml:space="preserve">現金　 　 　％
</t>
    </r>
    <r>
      <rPr>
        <sz val="8"/>
        <rFont val="ＭＳ 明朝"/>
        <family val="1"/>
        <charset val="128"/>
      </rPr>
      <t xml:space="preserve">でんさい </t>
    </r>
    <r>
      <rPr>
        <sz val="9"/>
        <rFont val="ＭＳ 明朝"/>
        <family val="1"/>
        <charset val="128"/>
      </rPr>
      <t>　　％
手形  　　  ％</t>
    </r>
    <rPh sb="0" eb="2">
      <t>ゲンキン</t>
    </rPh>
    <rPh sb="18" eb="20">
      <t>テガタ</t>
    </rPh>
    <phoneticPr fontId="2"/>
  </si>
  <si>
    <t>〇〇支店</t>
    <rPh sb="2" eb="4">
      <t>シテン</t>
    </rPh>
    <phoneticPr fontId="2"/>
  </si>
  <si>
    <t>8％軽対象</t>
    <rPh sb="2" eb="3">
      <t>ケイ</t>
    </rPh>
    <rPh sb="3" eb="5">
      <t>タイショウ</t>
    </rPh>
    <phoneticPr fontId="2"/>
  </si>
  <si>
    <t>現金
でんさい
手形</t>
    <rPh sb="0" eb="2">
      <t>ゲンキン</t>
    </rPh>
    <rPh sb="8" eb="10">
      <t>テガタ</t>
    </rPh>
    <phoneticPr fontId="2"/>
  </si>
  <si>
    <t>％
％
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</si>
</sst>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##\ ###\ ##0.00;[Red]&quot;△&quot;###\ ###\ ##0.00"/>
    <numFmt numFmtId="177" formatCode="###\ ###\ ##0;[Red]&quot;△&quot;###\ ###\ ##0"/>
    <numFmt numFmtId="178" formatCode="###\ ###\ ###\ ##0;[Red]&quot;△&quot;###\ ###\ ###\ ##0"/>
    <numFmt numFmtId="179" formatCode="m/d"/>
    <numFmt numFmtId="180" formatCode="###\ ###\ ##0.00;[Red]&quot;△&quot;###\ ###\ #0.0"/>
    <numFmt numFmtId="181" formatCode="[$-411]ggge&quot;年&quot;m&quot;月&quot;d&quot;日&quot;;@"/>
    <numFmt numFmtId="182" formatCode="yyyy&quot;年&quot;m&quot;月&quot;d&quot;日&quot;;@"/>
    <numFmt numFmtId="183" formatCode="[$-F800]dddd\,\ mmmm\ dd\,\ yyyy"/>
    <numFmt numFmtId="184" formatCode="#,##0_);[Red]\(#,##0\)"/>
    <numFmt numFmtId="185" formatCode="&quot;契&quot;&quot;約&quot;&quot;内&quot;&quot;容&quot;\(yyyy&quot;年&quot;m&quot;月&quot;d&quot;日)&quot;"/>
    <numFmt numFmtId="186" formatCode="0_ 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 val="double"/>
      <sz val="25"/>
      <name val="ＭＳ 明朝"/>
      <family val="1"/>
      <charset val="128"/>
    </font>
    <font>
      <u/>
      <sz val="8"/>
      <name val="ＭＳ 明朝"/>
      <family val="1"/>
      <charset val="128"/>
    </font>
    <font>
      <b/>
      <u/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u val="double"/>
      <sz val="26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 val="double"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b/>
      <sz val="20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 val="double"/>
      <sz val="24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20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955">
    <xf numFmtId="0" fontId="0" fillId="0" borderId="0" xfId="0"/>
    <xf numFmtId="178" fontId="9" fillId="2" borderId="0" xfId="1" applyNumberFormat="1" applyFont="1" applyFill="1" applyBorder="1" applyAlignment="1" applyProtection="1">
      <protection locked="0"/>
    </xf>
    <xf numFmtId="0" fontId="8" fillId="2" borderId="3" xfId="2" applyFont="1" applyFill="1" applyBorder="1" applyAlignment="1" applyProtection="1">
      <alignment vertical="center"/>
      <protection locked="0"/>
    </xf>
    <xf numFmtId="0" fontId="4" fillId="2" borderId="3" xfId="2" applyFont="1" applyFill="1" applyBorder="1" applyAlignment="1" applyProtection="1">
      <alignment vertical="center"/>
      <protection locked="0"/>
    </xf>
    <xf numFmtId="0" fontId="3" fillId="2" borderId="0" xfId="2" applyFill="1" applyAlignment="1" applyProtection="1">
      <alignment vertical="center"/>
      <protection locked="0"/>
    </xf>
    <xf numFmtId="0" fontId="3" fillId="2" borderId="8" xfId="2" applyFill="1" applyBorder="1" applyAlignment="1" applyProtection="1">
      <alignment vertical="center"/>
      <protection locked="0"/>
    </xf>
    <xf numFmtId="178" fontId="9" fillId="3" borderId="5" xfId="1" applyNumberFormat="1" applyFont="1" applyFill="1" applyBorder="1" applyAlignment="1" applyProtection="1">
      <protection locked="0"/>
    </xf>
    <xf numFmtId="180" fontId="9" fillId="3" borderId="13" xfId="1" applyNumberFormat="1" applyFont="1" applyFill="1" applyBorder="1" applyAlignment="1" applyProtection="1">
      <protection locked="0"/>
    </xf>
    <xf numFmtId="0" fontId="3" fillId="3" borderId="12" xfId="2" applyFill="1" applyBorder="1" applyAlignment="1" applyProtection="1">
      <alignment horizontal="center" vertical="center"/>
      <protection locked="0"/>
    </xf>
    <xf numFmtId="177" fontId="9" fillId="3" borderId="4" xfId="1" applyNumberFormat="1" applyFont="1" applyFill="1" applyBorder="1" applyAlignment="1" applyProtection="1">
      <protection locked="0"/>
    </xf>
    <xf numFmtId="176" fontId="9" fillId="3" borderId="13" xfId="1" applyNumberFormat="1" applyFont="1" applyFill="1" applyBorder="1" applyAlignment="1" applyProtection="1">
      <protection locked="0"/>
    </xf>
    <xf numFmtId="0" fontId="3" fillId="3" borderId="4" xfId="2" applyFill="1" applyBorder="1" applyAlignment="1" applyProtection="1">
      <alignment vertical="center"/>
      <protection locked="0"/>
    </xf>
    <xf numFmtId="176" fontId="9" fillId="3" borderId="14" xfId="1" applyNumberFormat="1" applyFont="1" applyFill="1" applyBorder="1" applyAlignment="1" applyProtection="1">
      <protection locked="0"/>
    </xf>
    <xf numFmtId="0" fontId="3" fillId="3" borderId="14" xfId="2" applyFill="1" applyBorder="1" applyAlignment="1" applyProtection="1">
      <alignment vertical="center"/>
      <protection locked="0"/>
    </xf>
    <xf numFmtId="0" fontId="3" fillId="3" borderId="18" xfId="2" applyFill="1" applyBorder="1" applyAlignment="1" applyProtection="1">
      <alignment horizontal="left" vertical="center" indent="1" shrinkToFit="1"/>
      <protection locked="0"/>
    </xf>
    <xf numFmtId="0" fontId="3" fillId="3" borderId="37" xfId="2" applyFill="1" applyBorder="1" applyAlignment="1" applyProtection="1">
      <alignment horizontal="left" vertical="center" indent="1" shrinkToFit="1"/>
      <protection locked="0"/>
    </xf>
    <xf numFmtId="0" fontId="3" fillId="3" borderId="39" xfId="2" applyFill="1" applyBorder="1" applyAlignment="1" applyProtection="1">
      <alignment horizontal="left" vertical="center" indent="1" shrinkToFit="1"/>
      <protection locked="0"/>
    </xf>
    <xf numFmtId="0" fontId="4" fillId="3" borderId="56" xfId="2" applyFont="1" applyFill="1" applyBorder="1" applyAlignment="1" applyProtection="1">
      <alignment horizontal="left" vertical="center" indent="1" shrinkToFit="1"/>
      <protection locked="0"/>
    </xf>
    <xf numFmtId="0" fontId="3" fillId="3" borderId="11" xfId="2" applyFill="1" applyBorder="1" applyAlignment="1" applyProtection="1">
      <alignment horizontal="left" vertical="center" indent="1" shrinkToFit="1"/>
      <protection locked="0"/>
    </xf>
    <xf numFmtId="178" fontId="9" fillId="2" borderId="5" xfId="1" applyNumberFormat="1" applyFont="1" applyFill="1" applyBorder="1" applyAlignment="1" applyProtection="1"/>
    <xf numFmtId="178" fontId="9" fillId="2" borderId="38" xfId="1" applyNumberFormat="1" applyFont="1" applyFill="1" applyBorder="1" applyAlignment="1" applyProtection="1"/>
    <xf numFmtId="178" fontId="9" fillId="2" borderId="40" xfId="1" applyNumberFormat="1" applyFont="1" applyFill="1" applyBorder="1" applyAlignment="1" applyProtection="1"/>
    <xf numFmtId="178" fontId="9" fillId="2" borderId="41" xfId="1" applyNumberFormat="1" applyFont="1" applyFill="1" applyBorder="1" applyAlignment="1" applyProtection="1"/>
    <xf numFmtId="0" fontId="11" fillId="2" borderId="0" xfId="2" applyFont="1" applyFill="1" applyAlignment="1" applyProtection="1">
      <alignment horizontal="center" vertical="center"/>
      <protection locked="0"/>
    </xf>
    <xf numFmtId="0" fontId="7" fillId="2" borderId="0" xfId="2" applyFont="1" applyFill="1" applyAlignment="1" applyProtection="1">
      <alignment vertical="center"/>
      <protection locked="0"/>
    </xf>
    <xf numFmtId="0" fontId="8" fillId="2" borderId="0" xfId="2" applyFont="1" applyFill="1" applyAlignment="1" applyProtection="1">
      <alignment horizontal="centerContinuous" vertical="center"/>
      <protection locked="0"/>
    </xf>
    <xf numFmtId="0" fontId="18" fillId="2" borderId="10" xfId="2" applyFont="1" applyFill="1" applyBorder="1" applyAlignment="1" applyProtection="1">
      <alignment vertical="center"/>
      <protection locked="0"/>
    </xf>
    <xf numFmtId="0" fontId="3" fillId="2" borderId="10" xfId="2" applyFill="1" applyBorder="1" applyAlignment="1" applyProtection="1">
      <alignment vertical="center"/>
      <protection locked="0"/>
    </xf>
    <xf numFmtId="0" fontId="3" fillId="2" borderId="36" xfId="2" applyFill="1" applyBorder="1" applyAlignment="1" applyProtection="1">
      <alignment vertical="center"/>
      <protection locked="0"/>
    </xf>
    <xf numFmtId="0" fontId="3" fillId="2" borderId="0" xfId="2" applyFill="1" applyAlignment="1" applyProtection="1">
      <alignment vertical="center" wrapText="1"/>
      <protection locked="0"/>
    </xf>
    <xf numFmtId="0" fontId="3" fillId="2" borderId="0" xfId="2" applyFill="1" applyAlignment="1" applyProtection="1">
      <alignment horizontal="distributed" vertical="center"/>
      <protection locked="0"/>
    </xf>
    <xf numFmtId="0" fontId="16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26" fillId="2" borderId="0" xfId="2" applyFont="1" applyFill="1" applyAlignment="1">
      <alignment shrinkToFit="1"/>
    </xf>
    <xf numFmtId="0" fontId="3" fillId="2" borderId="0" xfId="2" applyFill="1" applyAlignment="1">
      <alignment vertical="center"/>
    </xf>
    <xf numFmtId="0" fontId="3" fillId="2" borderId="29" xfId="2" applyFill="1" applyBorder="1" applyAlignment="1">
      <alignment horizontal="center" vertical="center"/>
    </xf>
    <xf numFmtId="0" fontId="3" fillId="2" borderId="30" xfId="2" applyFill="1" applyBorder="1" applyAlignment="1">
      <alignment horizontal="center" vertical="center"/>
    </xf>
    <xf numFmtId="0" fontId="3" fillId="2" borderId="1" xfId="2" applyFill="1" applyBorder="1" applyAlignment="1">
      <alignment vertical="center"/>
    </xf>
    <xf numFmtId="0" fontId="3" fillId="2" borderId="1" xfId="2" applyFill="1" applyBorder="1" applyAlignment="1">
      <alignment horizontal="centerContinuous" vertical="center"/>
    </xf>
    <xf numFmtId="0" fontId="3" fillId="2" borderId="2" xfId="2" applyFill="1" applyBorder="1" applyAlignment="1">
      <alignment horizontal="centerContinuous" vertical="center"/>
    </xf>
    <xf numFmtId="0" fontId="4" fillId="2" borderId="6" xfId="2" applyFont="1" applyFill="1" applyBorder="1" applyAlignment="1">
      <alignment vertical="center"/>
    </xf>
    <xf numFmtId="0" fontId="3" fillId="2" borderId="3" xfId="2" applyFill="1" applyBorder="1" applyAlignment="1">
      <alignment vertical="center"/>
    </xf>
    <xf numFmtId="0" fontId="11" fillId="2" borderId="7" xfId="2" applyFont="1" applyFill="1" applyBorder="1" applyAlignment="1">
      <alignment horizontal="center" vertical="center"/>
    </xf>
    <xf numFmtId="0" fontId="4" fillId="2" borderId="0" xfId="2" applyFont="1" applyFill="1"/>
    <xf numFmtId="0" fontId="3" fillId="2" borderId="7" xfId="2" applyFill="1" applyBorder="1" applyAlignment="1">
      <alignment horizontal="centerContinuous" vertical="center"/>
    </xf>
    <xf numFmtId="0" fontId="3" fillId="2" borderId="9" xfId="2" applyFill="1" applyBorder="1" applyAlignment="1">
      <alignment vertical="center"/>
    </xf>
    <xf numFmtId="0" fontId="5" fillId="2" borderId="10" xfId="2" applyFont="1" applyFill="1" applyBorder="1"/>
    <xf numFmtId="0" fontId="23" fillId="2" borderId="58" xfId="2" applyFont="1" applyFill="1" applyBorder="1" applyAlignment="1">
      <alignment horizontal="center" vertical="center"/>
    </xf>
    <xf numFmtId="0" fontId="3" fillId="2" borderId="8" xfId="2" applyFill="1" applyBorder="1" applyAlignment="1">
      <alignment vertical="center"/>
    </xf>
    <xf numFmtId="0" fontId="3" fillId="2" borderId="29" xfId="2" applyFill="1" applyBorder="1" applyAlignment="1">
      <alignment horizontal="distributed" vertical="center"/>
    </xf>
    <xf numFmtId="0" fontId="3" fillId="2" borderId="32" xfId="2" applyFill="1" applyBorder="1" applyAlignment="1">
      <alignment horizontal="distributed" vertical="center"/>
    </xf>
    <xf numFmtId="0" fontId="3" fillId="2" borderId="33" xfId="2" applyFill="1" applyBorder="1" applyAlignment="1">
      <alignment horizontal="distributed" vertical="center"/>
    </xf>
    <xf numFmtId="0" fontId="3" fillId="2" borderId="34" xfId="2" applyFill="1" applyBorder="1" applyAlignment="1">
      <alignment horizontal="distributed" vertical="center"/>
    </xf>
    <xf numFmtId="178" fontId="9" fillId="2" borderId="35" xfId="1" applyNumberFormat="1" applyFont="1" applyFill="1" applyBorder="1" applyAlignment="1" applyProtection="1"/>
    <xf numFmtId="0" fontId="6" fillId="2" borderId="20" xfId="2" applyFont="1" applyFill="1" applyBorder="1" applyAlignment="1">
      <alignment horizontal="distributed" vertical="center"/>
    </xf>
    <xf numFmtId="0" fontId="6" fillId="2" borderId="16" xfId="2" applyFont="1" applyFill="1" applyBorder="1" applyAlignment="1">
      <alignment horizontal="distributed" vertical="center"/>
    </xf>
    <xf numFmtId="0" fontId="18" fillId="2" borderId="36" xfId="2" applyFont="1" applyFill="1" applyBorder="1" applyAlignment="1">
      <alignment horizontal="distributed" vertical="center"/>
    </xf>
    <xf numFmtId="0" fontId="3" fillId="2" borderId="15" xfId="2" applyFill="1" applyBorder="1" applyAlignment="1">
      <alignment horizontal="distributed" vertical="center"/>
    </xf>
    <xf numFmtId="0" fontId="3" fillId="2" borderId="19" xfId="2" applyFill="1" applyBorder="1" applyAlignment="1">
      <alignment horizontal="distributed" vertical="center"/>
    </xf>
    <xf numFmtId="0" fontId="3" fillId="2" borderId="55" xfId="2" applyFill="1" applyBorder="1" applyAlignment="1">
      <alignment horizontal="distributed" vertical="center"/>
    </xf>
    <xf numFmtId="0" fontId="15" fillId="2" borderId="3" xfId="2" applyFont="1" applyFill="1" applyBorder="1" applyAlignment="1">
      <alignment horizontal="left" vertical="center" indent="1"/>
    </xf>
    <xf numFmtId="0" fontId="4" fillId="2" borderId="3" xfId="2" applyFont="1" applyFill="1" applyBorder="1" applyAlignment="1">
      <alignment vertical="center" wrapText="1"/>
    </xf>
    <xf numFmtId="0" fontId="3" fillId="2" borderId="0" xfId="2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16" fillId="2" borderId="22" xfId="2" applyFont="1" applyFill="1" applyBorder="1" applyAlignment="1">
      <alignment vertical="center"/>
    </xf>
    <xf numFmtId="0" fontId="15" fillId="2" borderId="21" xfId="2" applyFont="1" applyFill="1" applyBorder="1" applyAlignment="1">
      <alignment vertical="center"/>
    </xf>
    <xf numFmtId="0" fontId="15" fillId="2" borderId="23" xfId="2" applyFont="1" applyFill="1" applyBorder="1" applyAlignment="1">
      <alignment horizontal="left" vertical="center" wrapText="1"/>
    </xf>
    <xf numFmtId="0" fontId="15" fillId="2" borderId="21" xfId="2" applyFont="1" applyFill="1" applyBorder="1" applyAlignment="1">
      <alignment vertical="center" wrapText="1"/>
    </xf>
    <xf numFmtId="0" fontId="15" fillId="2" borderId="22" xfId="2" applyFont="1" applyFill="1" applyBorder="1" applyAlignment="1">
      <alignment vertical="center" wrapText="1"/>
    </xf>
    <xf numFmtId="0" fontId="15" fillId="2" borderId="23" xfId="2" applyFont="1" applyFill="1" applyBorder="1" applyAlignment="1">
      <alignment vertical="center" wrapText="1"/>
    </xf>
    <xf numFmtId="0" fontId="17" fillId="2" borderId="23" xfId="2" applyFont="1" applyFill="1" applyBorder="1" applyAlignment="1">
      <alignment horizontal="left" vertical="center"/>
    </xf>
    <xf numFmtId="178" fontId="15" fillId="2" borderId="22" xfId="1" applyNumberFormat="1" applyFont="1" applyFill="1" applyBorder="1" applyAlignment="1" applyProtection="1">
      <alignment vertical="center"/>
    </xf>
    <xf numFmtId="0" fontId="16" fillId="2" borderId="21" xfId="2" applyFont="1" applyFill="1" applyBorder="1" applyAlignment="1">
      <alignment vertical="center"/>
    </xf>
    <xf numFmtId="0" fontId="15" fillId="2" borderId="22" xfId="2" applyFont="1" applyFill="1" applyBorder="1" applyAlignment="1">
      <alignment horizontal="distributed" vertical="center"/>
    </xf>
    <xf numFmtId="0" fontId="16" fillId="2" borderId="23" xfId="2" applyFont="1" applyFill="1" applyBorder="1" applyAlignment="1">
      <alignment vertical="center"/>
    </xf>
    <xf numFmtId="0" fontId="3" fillId="2" borderId="24" xfId="2" applyFill="1" applyBorder="1" applyAlignment="1">
      <alignment vertical="center"/>
    </xf>
    <xf numFmtId="0" fontId="4" fillId="2" borderId="25" xfId="2" applyFont="1" applyFill="1" applyBorder="1" applyAlignment="1">
      <alignment vertical="center" wrapText="1"/>
    </xf>
    <xf numFmtId="0" fontId="4" fillId="2" borderId="24" xfId="2" applyFont="1" applyFill="1" applyBorder="1" applyAlignment="1">
      <alignment vertical="center" wrapText="1"/>
    </xf>
    <xf numFmtId="178" fontId="9" fillId="2" borderId="0" xfId="1" applyNumberFormat="1" applyFont="1" applyFill="1" applyBorder="1" applyAlignment="1" applyProtection="1"/>
    <xf numFmtId="0" fontId="5" fillId="2" borderId="26" xfId="2" applyFont="1" applyFill="1" applyBorder="1" applyAlignment="1">
      <alignment vertical="center"/>
    </xf>
    <xf numFmtId="0" fontId="3" fillId="2" borderId="28" xfId="2" applyFill="1" applyBorder="1" applyAlignment="1">
      <alignment vertical="center"/>
    </xf>
    <xf numFmtId="0" fontId="3" fillId="2" borderId="27" xfId="2" applyFill="1" applyBorder="1" applyAlignment="1">
      <alignment vertical="center"/>
    </xf>
    <xf numFmtId="0" fontId="4" fillId="2" borderId="26" xfId="2" applyFont="1" applyFill="1" applyBorder="1" applyAlignment="1">
      <alignment vertical="center" wrapText="1"/>
    </xf>
    <xf numFmtId="178" fontId="9" fillId="2" borderId="28" xfId="1" applyNumberFormat="1" applyFont="1" applyFill="1" applyBorder="1" applyAlignment="1" applyProtection="1"/>
    <xf numFmtId="0" fontId="5" fillId="2" borderId="42" xfId="2" applyFont="1" applyFill="1" applyBorder="1" applyAlignment="1">
      <alignment horizontal="distributed" vertical="center" wrapText="1" justifyLastLine="1"/>
    </xf>
    <xf numFmtId="0" fontId="5" fillId="2" borderId="42" xfId="2" applyFont="1" applyFill="1" applyBorder="1" applyAlignment="1">
      <alignment horizontal="distributed" vertical="center" justifyLastLine="1"/>
    </xf>
    <xf numFmtId="0" fontId="5" fillId="2" borderId="43" xfId="2" applyFont="1" applyFill="1" applyBorder="1" applyAlignment="1">
      <alignment horizontal="distributed" vertical="center" wrapText="1" justifyLastLine="1"/>
    </xf>
    <xf numFmtId="0" fontId="5" fillId="2" borderId="44" xfId="2" applyFont="1" applyFill="1" applyBorder="1" applyAlignment="1">
      <alignment horizontal="distributed" vertical="center" justifyLastLine="1"/>
    </xf>
    <xf numFmtId="0" fontId="5" fillId="2" borderId="4" xfId="2" applyFont="1" applyFill="1" applyBorder="1" applyAlignment="1">
      <alignment horizontal="center" vertical="center"/>
    </xf>
    <xf numFmtId="0" fontId="5" fillId="2" borderId="45" xfId="2" applyFont="1" applyFill="1" applyBorder="1" applyAlignment="1">
      <alignment horizontal="center" vertical="center"/>
    </xf>
    <xf numFmtId="0" fontId="5" fillId="2" borderId="46" xfId="2" applyFont="1" applyFill="1" applyBorder="1" applyAlignment="1">
      <alignment horizontal="center" vertical="center"/>
    </xf>
    <xf numFmtId="177" fontId="9" fillId="2" borderId="4" xfId="1" applyNumberFormat="1" applyFont="1" applyFill="1" applyBorder="1" applyAlignment="1" applyProtection="1">
      <alignment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center" vertical="center"/>
    </xf>
    <xf numFmtId="0" fontId="5" fillId="2" borderId="48" xfId="2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 applyProtection="1">
      <alignment vertical="center"/>
    </xf>
    <xf numFmtId="0" fontId="5" fillId="2" borderId="49" xfId="2" applyFont="1" applyFill="1" applyBorder="1" applyAlignment="1">
      <alignment horizontal="center" vertical="center"/>
    </xf>
    <xf numFmtId="0" fontId="5" fillId="2" borderId="50" xfId="2" applyFont="1" applyFill="1" applyBorder="1" applyAlignment="1">
      <alignment horizontal="center" vertical="center"/>
    </xf>
    <xf numFmtId="0" fontId="5" fillId="2" borderId="51" xfId="2" applyFont="1" applyFill="1" applyBorder="1" applyAlignment="1">
      <alignment horizontal="center" vertical="center"/>
    </xf>
    <xf numFmtId="177" fontId="9" fillId="2" borderId="49" xfId="1" applyNumberFormat="1" applyFont="1" applyFill="1" applyBorder="1" applyAlignment="1" applyProtection="1">
      <alignment vertical="center"/>
    </xf>
    <xf numFmtId="0" fontId="5" fillId="2" borderId="0" xfId="2" applyFont="1" applyFill="1" applyAlignment="1">
      <alignment vertical="center"/>
    </xf>
    <xf numFmtId="0" fontId="14" fillId="2" borderId="0" xfId="2" applyFont="1" applyFill="1"/>
    <xf numFmtId="177" fontId="5" fillId="2" borderId="0" xfId="1" applyNumberFormat="1" applyFont="1" applyFill="1" applyBorder="1" applyAlignment="1" applyProtection="1">
      <alignment vertical="center"/>
    </xf>
    <xf numFmtId="0" fontId="5" fillId="2" borderId="52" xfId="2" applyFont="1" applyFill="1" applyBorder="1" applyAlignment="1">
      <alignment vertical="top"/>
    </xf>
    <xf numFmtId="0" fontId="5" fillId="2" borderId="53" xfId="2" applyFont="1" applyFill="1" applyBorder="1" applyAlignment="1">
      <alignment horizontal="center" vertical="top"/>
    </xf>
    <xf numFmtId="0" fontId="5" fillId="2" borderId="54" xfId="2" applyFont="1" applyFill="1" applyBorder="1" applyAlignment="1">
      <alignment vertical="top"/>
    </xf>
    <xf numFmtId="0" fontId="5" fillId="2" borderId="28" xfId="2" applyFont="1" applyFill="1" applyBorder="1" applyAlignment="1">
      <alignment vertical="top"/>
    </xf>
    <xf numFmtId="0" fontId="5" fillId="2" borderId="28" xfId="2" applyFont="1" applyFill="1" applyBorder="1" applyAlignment="1">
      <alignment horizontal="center" vertical="top"/>
    </xf>
    <xf numFmtId="0" fontId="5" fillId="2" borderId="27" xfId="2" applyFont="1" applyFill="1" applyBorder="1" applyAlignment="1">
      <alignment vertical="top"/>
    </xf>
    <xf numFmtId="0" fontId="5" fillId="2" borderId="26" xfId="2" applyFont="1" applyFill="1" applyBorder="1" applyAlignment="1">
      <alignment vertical="top"/>
    </xf>
    <xf numFmtId="0" fontId="5" fillId="2" borderId="54" xfId="2" applyFont="1" applyFill="1" applyBorder="1" applyAlignment="1">
      <alignment horizontal="center" vertical="top" wrapText="1"/>
    </xf>
    <xf numFmtId="0" fontId="11" fillId="2" borderId="0" xfId="2" applyFont="1" applyFill="1" applyAlignment="1">
      <alignment horizontal="center" vertical="center"/>
    </xf>
    <xf numFmtId="181" fontId="3" fillId="0" borderId="28" xfId="2" applyNumberFormat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horizontal="centerContinuous" vertical="center"/>
    </xf>
    <xf numFmtId="0" fontId="8" fillId="2" borderId="3" xfId="2" applyFont="1" applyFill="1" applyBorder="1" applyAlignment="1">
      <alignment vertical="center"/>
    </xf>
    <xf numFmtId="0" fontId="4" fillId="2" borderId="3" xfId="2" applyFont="1" applyFill="1" applyBorder="1" applyAlignment="1">
      <alignment vertical="center"/>
    </xf>
    <xf numFmtId="0" fontId="24" fillId="2" borderId="57" xfId="2" applyFont="1" applyFill="1" applyBorder="1" applyAlignment="1">
      <alignment horizontal="center" vertical="center"/>
    </xf>
    <xf numFmtId="0" fontId="9" fillId="2" borderId="0" xfId="2" applyFont="1" applyFill="1" applyAlignment="1">
      <alignment shrinkToFit="1"/>
    </xf>
    <xf numFmtId="0" fontId="18" fillId="2" borderId="10" xfId="2" applyFont="1" applyFill="1" applyBorder="1" applyAlignment="1">
      <alignment vertical="center"/>
    </xf>
    <xf numFmtId="0" fontId="3" fillId="2" borderId="10" xfId="2" applyFill="1" applyBorder="1" applyAlignment="1">
      <alignment vertical="center"/>
    </xf>
    <xf numFmtId="0" fontId="10" fillId="2" borderId="2" xfId="2" applyFont="1" applyFill="1" applyBorder="1" applyAlignment="1">
      <alignment horizontal="center" vertical="center"/>
    </xf>
    <xf numFmtId="179" fontId="3" fillId="2" borderId="31" xfId="2" applyNumberFormat="1" applyFill="1" applyBorder="1" applyAlignment="1">
      <alignment horizontal="center" vertical="center"/>
    </xf>
    <xf numFmtId="180" fontId="9" fillId="2" borderId="13" xfId="1" applyNumberFormat="1" applyFont="1" applyFill="1" applyBorder="1" applyAlignment="1" applyProtection="1"/>
    <xf numFmtId="0" fontId="3" fillId="2" borderId="12" xfId="2" applyFill="1" applyBorder="1" applyAlignment="1">
      <alignment horizontal="center" vertical="center"/>
    </xf>
    <xf numFmtId="177" fontId="9" fillId="2" borderId="4" xfId="1" applyNumberFormat="1" applyFont="1" applyFill="1" applyBorder="1" applyAlignment="1" applyProtection="1"/>
    <xf numFmtId="176" fontId="9" fillId="2" borderId="13" xfId="1" applyNumberFormat="1" applyFont="1" applyFill="1" applyBorder="1" applyAlignment="1" applyProtection="1"/>
    <xf numFmtId="0" fontId="3" fillId="2" borderId="4" xfId="2" applyFill="1" applyBorder="1" applyAlignment="1">
      <alignment vertical="center"/>
    </xf>
    <xf numFmtId="0" fontId="3" fillId="2" borderId="36" xfId="2" applyFill="1" applyBorder="1" applyAlignment="1">
      <alignment vertical="center"/>
    </xf>
    <xf numFmtId="0" fontId="3" fillId="2" borderId="18" xfId="2" applyFill="1" applyBorder="1" applyAlignment="1">
      <alignment horizontal="left" vertical="center" indent="1" shrinkToFit="1"/>
    </xf>
    <xf numFmtId="0" fontId="3" fillId="2" borderId="37" xfId="2" applyFill="1" applyBorder="1" applyAlignment="1">
      <alignment horizontal="left" vertical="center" indent="1" shrinkToFit="1"/>
    </xf>
    <xf numFmtId="176" fontId="9" fillId="2" borderId="14" xfId="1" applyNumberFormat="1" applyFont="1" applyFill="1" applyBorder="1" applyAlignment="1" applyProtection="1"/>
    <xf numFmtId="0" fontId="3" fillId="2" borderId="14" xfId="2" applyFill="1" applyBorder="1" applyAlignment="1">
      <alignment vertical="center"/>
    </xf>
    <xf numFmtId="0" fontId="3" fillId="2" borderId="39" xfId="2" applyFill="1" applyBorder="1" applyAlignment="1">
      <alignment horizontal="left" vertical="center" indent="1" shrinkToFit="1"/>
    </xf>
    <xf numFmtId="0" fontId="4" fillId="2" borderId="56" xfId="2" applyFont="1" applyFill="1" applyBorder="1" applyAlignment="1">
      <alignment horizontal="left" vertical="center" indent="1" shrinkToFit="1"/>
    </xf>
    <xf numFmtId="0" fontId="3" fillId="2" borderId="11" xfId="2" applyFill="1" applyBorder="1" applyAlignment="1">
      <alignment horizontal="left" vertical="center" indent="1" shrinkToFit="1"/>
    </xf>
    <xf numFmtId="0" fontId="3" fillId="2" borderId="0" xfId="2" applyFill="1" applyAlignment="1">
      <alignment horizontal="distributed" vertical="center"/>
    </xf>
    <xf numFmtId="0" fontId="9" fillId="2" borderId="0" xfId="2" applyFont="1" applyFill="1" applyProtection="1">
      <protection locked="0"/>
    </xf>
    <xf numFmtId="183" fontId="3" fillId="0" borderId="28" xfId="2" applyNumberFormat="1" applyBorder="1" applyAlignment="1">
      <alignment horizontal="left" vertical="center"/>
    </xf>
    <xf numFmtId="0" fontId="23" fillId="2" borderId="3" xfId="2" applyFont="1" applyFill="1" applyBorder="1" applyAlignment="1">
      <alignment horizontal="center" vertical="center"/>
    </xf>
    <xf numFmtId="0" fontId="25" fillId="0" borderId="17" xfId="2" applyFont="1" applyBorder="1" applyAlignment="1" applyProtection="1">
      <alignment horizontal="center" vertical="center"/>
      <protection locked="0"/>
    </xf>
    <xf numFmtId="0" fontId="5" fillId="2" borderId="0" xfId="2" applyFont="1" applyFill="1" applyProtection="1">
      <protection locked="0"/>
    </xf>
    <xf numFmtId="31" fontId="3" fillId="0" borderId="0" xfId="2" applyNumberFormat="1" applyAlignment="1" applyProtection="1">
      <alignment horizontal="right" vertical="center"/>
      <protection locked="0"/>
    </xf>
    <xf numFmtId="0" fontId="29" fillId="3" borderId="2" xfId="2" applyFont="1" applyFill="1" applyBorder="1" applyAlignment="1" applyProtection="1">
      <alignment horizontal="left" vertical="center"/>
      <protection locked="0"/>
    </xf>
    <xf numFmtId="0" fontId="3" fillId="0" borderId="0" xfId="2"/>
    <xf numFmtId="182" fontId="3" fillId="3" borderId="28" xfId="2" applyNumberFormat="1" applyFill="1" applyBorder="1" applyAlignment="1" applyProtection="1">
      <alignment horizontal="right" vertical="center" indent="1"/>
      <protection locked="0"/>
    </xf>
    <xf numFmtId="179" fontId="3" fillId="3" borderId="31" xfId="2" applyNumberFormat="1" applyFill="1" applyBorder="1" applyAlignment="1" applyProtection="1">
      <alignment horizontal="center"/>
      <protection locked="0"/>
    </xf>
    <xf numFmtId="179" fontId="3" fillId="3" borderId="34" xfId="2" applyNumberFormat="1" applyFill="1" applyBorder="1" applyAlignment="1" applyProtection="1">
      <alignment horizontal="center"/>
      <protection locked="0"/>
    </xf>
    <xf numFmtId="0" fontId="5" fillId="2" borderId="52" xfId="2" applyFont="1" applyFill="1" applyBorder="1" applyAlignment="1" applyProtection="1">
      <alignment vertical="top"/>
      <protection locked="0"/>
    </xf>
    <xf numFmtId="0" fontId="5" fillId="2" borderId="53" xfId="2" applyFont="1" applyFill="1" applyBorder="1" applyAlignment="1" applyProtection="1">
      <alignment horizontal="center" vertical="top"/>
      <protection locked="0"/>
    </xf>
    <xf numFmtId="0" fontId="5" fillId="2" borderId="54" xfId="2" applyFont="1" applyFill="1" applyBorder="1" applyAlignment="1" applyProtection="1">
      <alignment vertical="top"/>
      <protection locked="0"/>
    </xf>
    <xf numFmtId="0" fontId="5" fillId="2" borderId="72" xfId="2" applyFont="1" applyFill="1" applyBorder="1" applyAlignment="1" applyProtection="1">
      <alignment horizontal="center" vertical="center"/>
      <protection locked="0"/>
    </xf>
    <xf numFmtId="0" fontId="5" fillId="2" borderId="74" xfId="2" applyFont="1" applyFill="1" applyBorder="1" applyAlignment="1" applyProtection="1">
      <alignment horizontal="center" vertical="center"/>
      <protection locked="0"/>
    </xf>
    <xf numFmtId="177" fontId="9" fillId="2" borderId="4" xfId="1" applyNumberFormat="1" applyFont="1" applyFill="1" applyBorder="1" applyAlignment="1" applyProtection="1">
      <alignment vertical="center"/>
      <protection locked="0"/>
    </xf>
    <xf numFmtId="0" fontId="5" fillId="2" borderId="59" xfId="2" applyFont="1" applyFill="1" applyBorder="1" applyAlignment="1" applyProtection="1">
      <alignment horizontal="center" vertical="center"/>
      <protection locked="0"/>
    </xf>
    <xf numFmtId="0" fontId="5" fillId="2" borderId="61" xfId="2" applyFont="1" applyFill="1" applyBorder="1" applyAlignment="1" applyProtection="1">
      <alignment horizontal="center" vertical="center"/>
      <protection locked="0"/>
    </xf>
    <xf numFmtId="177" fontId="9" fillId="2" borderId="13" xfId="1" applyNumberFormat="1" applyFont="1" applyFill="1" applyBorder="1" applyAlignment="1" applyProtection="1">
      <alignment vertical="center"/>
      <protection locked="0"/>
    </xf>
    <xf numFmtId="177" fontId="9" fillId="2" borderId="49" xfId="1" applyNumberFormat="1" applyFont="1" applyFill="1" applyBorder="1" applyAlignment="1" applyProtection="1">
      <protection locked="0"/>
    </xf>
    <xf numFmtId="0" fontId="14" fillId="2" borderId="0" xfId="2" applyFont="1" applyFill="1" applyProtection="1">
      <protection locked="0"/>
    </xf>
    <xf numFmtId="177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28" xfId="2" applyFont="1" applyFill="1" applyBorder="1" applyAlignment="1" applyProtection="1">
      <alignment vertical="top"/>
      <protection locked="0"/>
    </xf>
    <xf numFmtId="0" fontId="5" fillId="2" borderId="28" xfId="2" applyFont="1" applyFill="1" applyBorder="1" applyAlignment="1" applyProtection="1">
      <alignment horizontal="center" vertical="top"/>
      <protection locked="0"/>
    </xf>
    <xf numFmtId="0" fontId="5" fillId="2" borderId="27" xfId="2" applyFont="1" applyFill="1" applyBorder="1" applyAlignment="1" applyProtection="1">
      <alignment vertical="top"/>
      <protection locked="0"/>
    </xf>
    <xf numFmtId="0" fontId="5" fillId="2" borderId="26" xfId="2" applyFont="1" applyFill="1" applyBorder="1" applyAlignment="1" applyProtection="1">
      <alignment vertical="top"/>
      <protection locked="0"/>
    </xf>
    <xf numFmtId="0" fontId="5" fillId="2" borderId="54" xfId="2" applyFont="1" applyFill="1" applyBorder="1" applyAlignment="1" applyProtection="1">
      <alignment horizontal="center" vertical="top" wrapText="1"/>
      <protection locked="0"/>
    </xf>
    <xf numFmtId="0" fontId="5" fillId="2" borderId="12" xfId="2" applyFont="1" applyFill="1" applyBorder="1" applyAlignment="1" applyProtection="1">
      <alignment horizontal="distributed" justifyLastLine="1"/>
      <protection locked="0"/>
    </xf>
    <xf numFmtId="0" fontId="5" fillId="2" borderId="12" xfId="2" applyFont="1" applyFill="1" applyBorder="1" applyAlignment="1" applyProtection="1">
      <alignment horizontal="center"/>
      <protection locked="0"/>
    </xf>
    <xf numFmtId="0" fontId="4" fillId="2" borderId="77" xfId="2" applyFont="1" applyFill="1" applyBorder="1" applyAlignment="1" applyProtection="1">
      <alignment shrinkToFit="1"/>
      <protection locked="0"/>
    </xf>
    <xf numFmtId="0" fontId="4" fillId="2" borderId="78" xfId="2" applyFont="1" applyFill="1" applyBorder="1" applyAlignment="1" applyProtection="1">
      <alignment shrinkToFit="1"/>
      <protection locked="0"/>
    </xf>
    <xf numFmtId="0" fontId="6" fillId="2" borderId="20" xfId="2" applyFont="1" applyFill="1" applyBorder="1" applyAlignment="1" applyProtection="1">
      <alignment vertical="center" shrinkToFit="1"/>
      <protection locked="0"/>
    </xf>
    <xf numFmtId="0" fontId="6" fillId="2" borderId="20" xfId="2" applyFont="1" applyFill="1" applyBorder="1" applyAlignment="1" applyProtection="1">
      <alignment horizontal="distributed" vertical="center"/>
      <protection locked="0"/>
    </xf>
    <xf numFmtId="0" fontId="6" fillId="2" borderId="16" xfId="2" applyFont="1" applyFill="1" applyBorder="1" applyAlignment="1" applyProtection="1">
      <alignment horizontal="distributed" vertical="center"/>
      <protection locked="0"/>
    </xf>
    <xf numFmtId="0" fontId="15" fillId="2" borderId="3" xfId="2" applyFont="1" applyFill="1" applyBorder="1" applyAlignment="1" applyProtection="1">
      <alignment horizontal="left" vertical="center" indent="1"/>
      <protection locked="0"/>
    </xf>
    <xf numFmtId="0" fontId="4" fillId="2" borderId="3" xfId="2" applyFont="1" applyFill="1" applyBorder="1" applyAlignment="1" applyProtection="1">
      <alignment vertical="center" wrapText="1"/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3" fillId="2" borderId="32" xfId="2" applyFill="1" applyBorder="1" applyAlignment="1" applyProtection="1">
      <alignment horizontal="distributed" vertical="center"/>
      <protection locked="0"/>
    </xf>
    <xf numFmtId="0" fontId="28" fillId="3" borderId="29" xfId="2" applyFont="1" applyFill="1" applyBorder="1" applyAlignment="1" applyProtection="1">
      <alignment vertical="center" shrinkToFit="1"/>
      <protection locked="0"/>
    </xf>
    <xf numFmtId="0" fontId="3" fillId="2" borderId="33" xfId="2" applyFill="1" applyBorder="1" applyAlignment="1" applyProtection="1">
      <alignment horizontal="distributed" vertical="center"/>
      <protection locked="0"/>
    </xf>
    <xf numFmtId="0" fontId="3" fillId="2" borderId="34" xfId="2" applyFill="1" applyBorder="1" applyAlignment="1" applyProtection="1">
      <alignment horizontal="distributed" vertical="center"/>
      <protection locked="0"/>
    </xf>
    <xf numFmtId="0" fontId="18" fillId="2" borderId="36" xfId="2" applyFont="1" applyFill="1" applyBorder="1" applyAlignment="1" applyProtection="1">
      <alignment horizontal="distributed" vertical="center"/>
      <protection locked="0"/>
    </xf>
    <xf numFmtId="0" fontId="3" fillId="2" borderId="15" xfId="2" applyFill="1" applyBorder="1" applyAlignment="1" applyProtection="1">
      <alignment horizontal="distributed" vertical="center"/>
      <protection locked="0"/>
    </xf>
    <xf numFmtId="0" fontId="3" fillId="2" borderId="19" xfId="2" applyFill="1" applyBorder="1" applyAlignment="1" applyProtection="1">
      <alignment horizontal="distributed" vertical="center"/>
      <protection locked="0"/>
    </xf>
    <xf numFmtId="0" fontId="3" fillId="2" borderId="55" xfId="2" applyFill="1" applyBorder="1" applyAlignment="1" applyProtection="1">
      <alignment horizontal="distributed" vertical="center"/>
      <protection locked="0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Protection="1">
      <protection locked="0"/>
    </xf>
    <xf numFmtId="0" fontId="3" fillId="2" borderId="7" xfId="2" applyFill="1" applyBorder="1" applyAlignment="1" applyProtection="1">
      <alignment horizontal="centerContinuous" vertical="center"/>
      <protection locked="0"/>
    </xf>
    <xf numFmtId="0" fontId="3" fillId="2" borderId="9" xfId="2" applyFill="1" applyBorder="1" applyAlignment="1" applyProtection="1">
      <alignment vertical="center"/>
      <protection locked="0"/>
    </xf>
    <xf numFmtId="0" fontId="5" fillId="2" borderId="10" xfId="2" applyFont="1" applyFill="1" applyBorder="1" applyProtection="1">
      <protection locked="0"/>
    </xf>
    <xf numFmtId="0" fontId="3" fillId="2" borderId="29" xfId="2" applyFill="1" applyBorder="1" applyAlignment="1" applyProtection="1">
      <alignment horizontal="center" vertical="center"/>
      <protection locked="0"/>
    </xf>
    <xf numFmtId="0" fontId="3" fillId="2" borderId="30" xfId="2" applyFill="1" applyBorder="1" applyAlignment="1" applyProtection="1">
      <alignment horizontal="center" vertical="center"/>
      <protection locked="0"/>
    </xf>
    <xf numFmtId="0" fontId="3" fillId="2" borderId="1" xfId="2" applyFill="1" applyBorder="1" applyAlignment="1" applyProtection="1">
      <alignment vertical="center"/>
      <protection locked="0"/>
    </xf>
    <xf numFmtId="0" fontId="3" fillId="2" borderId="1" xfId="2" applyFill="1" applyBorder="1" applyAlignment="1" applyProtection="1">
      <alignment horizontal="centerContinuous" vertical="center"/>
      <protection locked="0"/>
    </xf>
    <xf numFmtId="0" fontId="3" fillId="2" borderId="2" xfId="2" applyFill="1" applyBorder="1" applyAlignment="1" applyProtection="1">
      <alignment horizontal="centerContinuous" vertical="center"/>
      <protection locked="0"/>
    </xf>
    <xf numFmtId="0" fontId="32" fillId="0" borderId="0" xfId="3" applyFont="1" applyAlignment="1">
      <alignment vertical="center"/>
    </xf>
    <xf numFmtId="0" fontId="1" fillId="0" borderId="0" xfId="3" applyAlignment="1">
      <alignment vertical="center"/>
    </xf>
    <xf numFmtId="0" fontId="34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4" fillId="0" borderId="42" xfId="3" applyFont="1" applyBorder="1" applyAlignment="1">
      <alignment horizontal="center" vertical="center"/>
    </xf>
    <xf numFmtId="0" fontId="34" fillId="0" borderId="52" xfId="3" applyFont="1" applyBorder="1" applyAlignment="1" applyProtection="1">
      <alignment horizontal="center" vertical="center"/>
      <protection locked="0"/>
    </xf>
    <xf numFmtId="0" fontId="34" fillId="0" borderId="8" xfId="3" applyFont="1" applyBorder="1" applyAlignment="1">
      <alignment vertical="center"/>
    </xf>
    <xf numFmtId="0" fontId="34" fillId="0" borderId="112" xfId="3" applyFont="1" applyBorder="1" applyAlignment="1" applyProtection="1">
      <alignment horizontal="center" vertical="center"/>
      <protection locked="0"/>
    </xf>
    <xf numFmtId="0" fontId="34" fillId="0" borderId="121" xfId="3" applyFont="1" applyBorder="1" applyAlignment="1" applyProtection="1">
      <alignment horizontal="center" vertical="center"/>
      <protection locked="0"/>
    </xf>
    <xf numFmtId="0" fontId="34" fillId="0" borderId="71" xfId="3" applyFont="1" applyBorder="1" applyAlignment="1" applyProtection="1">
      <alignment vertical="center"/>
      <protection locked="0"/>
    </xf>
    <xf numFmtId="0" fontId="34" fillId="0" borderId="78" xfId="3" applyFont="1" applyBorder="1" applyAlignment="1" applyProtection="1">
      <alignment vertical="center"/>
      <protection locked="0"/>
    </xf>
    <xf numFmtId="0" fontId="34" fillId="0" borderId="78" xfId="3" applyFont="1" applyBorder="1" applyAlignment="1" applyProtection="1">
      <alignment horizontal="center" vertical="center"/>
      <protection locked="0"/>
    </xf>
    <xf numFmtId="38" fontId="34" fillId="0" borderId="78" xfId="4" applyFont="1" applyFill="1" applyBorder="1" applyAlignment="1" applyProtection="1">
      <alignment vertical="center"/>
      <protection locked="0"/>
    </xf>
    <xf numFmtId="10" fontId="34" fillId="0" borderId="71" xfId="3" applyNumberFormat="1" applyFont="1" applyBorder="1" applyAlignment="1" applyProtection="1">
      <alignment vertical="center"/>
      <protection locked="0"/>
    </xf>
    <xf numFmtId="10" fontId="34" fillId="0" borderId="78" xfId="3" applyNumberFormat="1" applyFont="1" applyBorder="1" applyAlignment="1" applyProtection="1">
      <alignment vertical="center"/>
      <protection locked="0"/>
    </xf>
    <xf numFmtId="0" fontId="34" fillId="0" borderId="27" xfId="3" applyFont="1" applyBorder="1" applyAlignment="1" applyProtection="1">
      <alignment vertical="center"/>
      <protection locked="0"/>
    </xf>
    <xf numFmtId="0" fontId="34" fillId="0" borderId="15" xfId="3" applyFont="1" applyBorder="1" applyAlignment="1" applyProtection="1">
      <alignment vertical="center"/>
      <protection locked="0"/>
    </xf>
    <xf numFmtId="0" fontId="34" fillId="0" borderId="42" xfId="3" applyFont="1" applyBorder="1" applyAlignment="1" applyProtection="1">
      <alignment vertical="center"/>
      <protection locked="0"/>
    </xf>
    <xf numFmtId="0" fontId="34" fillId="0" borderId="42" xfId="3" applyFont="1" applyBorder="1" applyAlignment="1" applyProtection="1">
      <alignment horizontal="center" vertical="center"/>
      <protection locked="0"/>
    </xf>
    <xf numFmtId="0" fontId="34" fillId="0" borderId="54" xfId="3" applyFont="1" applyBorder="1" applyAlignment="1" applyProtection="1">
      <alignment vertical="center"/>
      <protection locked="0"/>
    </xf>
    <xf numFmtId="38" fontId="34" fillId="0" borderId="42" xfId="4" applyFont="1" applyFill="1" applyBorder="1" applyAlignment="1" applyProtection="1">
      <alignment vertical="center"/>
      <protection locked="0"/>
    </xf>
    <xf numFmtId="0" fontId="34" fillId="0" borderId="122" xfId="3" applyFont="1" applyBorder="1" applyAlignment="1" applyProtection="1">
      <alignment vertical="center"/>
      <protection locked="0"/>
    </xf>
    <xf numFmtId="0" fontId="34" fillId="0" borderId="123" xfId="3" applyFont="1" applyBorder="1" applyAlignment="1" applyProtection="1">
      <alignment vertical="center"/>
      <protection locked="0"/>
    </xf>
    <xf numFmtId="0" fontId="34" fillId="0" borderId="23" xfId="3" applyFont="1" applyBorder="1" applyAlignment="1" applyProtection="1">
      <alignment vertical="center"/>
      <protection locked="0"/>
    </xf>
    <xf numFmtId="0" fontId="34" fillId="0" borderId="121" xfId="3" applyFont="1" applyBorder="1" applyAlignment="1">
      <alignment vertical="center"/>
    </xf>
    <xf numFmtId="0" fontId="34" fillId="0" borderId="112" xfId="3" applyFont="1" applyBorder="1" applyAlignment="1">
      <alignment vertical="center"/>
    </xf>
    <xf numFmtId="0" fontId="34" fillId="0" borderId="109" xfId="3" applyFont="1" applyBorder="1" applyAlignment="1">
      <alignment vertical="center"/>
    </xf>
    <xf numFmtId="0" fontId="34" fillId="0" borderId="0" xfId="3" applyFont="1"/>
    <xf numFmtId="0" fontId="1" fillId="0" borderId="0" xfId="3"/>
    <xf numFmtId="0" fontId="34" fillId="0" borderId="29" xfId="3" applyFont="1" applyBorder="1" applyAlignment="1" applyProtection="1">
      <alignment horizontal="center" vertical="center" shrinkToFit="1"/>
      <protection locked="0"/>
    </xf>
    <xf numFmtId="0" fontId="34" fillId="0" borderId="29" xfId="3" applyFont="1" applyBorder="1" applyAlignment="1" applyProtection="1">
      <alignment vertical="center" shrinkToFit="1"/>
      <protection locked="0"/>
    </xf>
    <xf numFmtId="31" fontId="9" fillId="0" borderId="28" xfId="2" applyNumberFormat="1" applyFont="1" applyBorder="1" applyAlignment="1" applyProtection="1">
      <alignment horizontal="distributed"/>
      <protection locked="0"/>
    </xf>
    <xf numFmtId="0" fontId="28" fillId="3" borderId="12" xfId="2" applyFont="1" applyFill="1" applyBorder="1" applyAlignment="1" applyProtection="1">
      <alignment horizontal="center" vertical="center"/>
      <protection locked="0"/>
    </xf>
    <xf numFmtId="177" fontId="45" fillId="3" borderId="4" xfId="1" applyNumberFormat="1" applyFont="1" applyFill="1" applyBorder="1" applyAlignment="1" applyProtection="1">
      <protection locked="0"/>
    </xf>
    <xf numFmtId="178" fontId="45" fillId="3" borderId="5" xfId="1" applyNumberFormat="1" applyFont="1" applyFill="1" applyBorder="1" applyAlignment="1" applyProtection="1">
      <protection locked="0"/>
    </xf>
    <xf numFmtId="0" fontId="48" fillId="2" borderId="0" xfId="2" applyFont="1" applyFill="1" applyAlignment="1" applyProtection="1">
      <alignment vertical="center"/>
      <protection locked="0"/>
    </xf>
    <xf numFmtId="0" fontId="52" fillId="0" borderId="42" xfId="3" applyFont="1" applyBorder="1" applyAlignment="1" applyProtection="1">
      <alignment horizontal="center" vertical="center"/>
      <protection locked="0"/>
    </xf>
    <xf numFmtId="0" fontId="52" fillId="0" borderId="42" xfId="3" applyFont="1" applyBorder="1" applyAlignment="1" applyProtection="1">
      <alignment vertical="center"/>
      <protection locked="0"/>
    </xf>
    <xf numFmtId="38" fontId="52" fillId="0" borderId="78" xfId="4" applyFont="1" applyFill="1" applyBorder="1" applyAlignment="1" applyProtection="1">
      <alignment vertical="center"/>
      <protection locked="0"/>
    </xf>
    <xf numFmtId="0" fontId="52" fillId="0" borderId="15" xfId="3" applyFont="1" applyBorder="1" applyAlignment="1" applyProtection="1">
      <alignment vertical="center"/>
      <protection locked="0"/>
    </xf>
    <xf numFmtId="0" fontId="52" fillId="0" borderId="54" xfId="3" applyFont="1" applyBorder="1" applyAlignment="1" applyProtection="1">
      <alignment vertical="center"/>
      <protection locked="0"/>
    </xf>
    <xf numFmtId="38" fontId="52" fillId="0" borderId="42" xfId="4" applyFont="1" applyFill="1" applyBorder="1" applyAlignment="1" applyProtection="1">
      <alignment vertical="center"/>
      <protection locked="0"/>
    </xf>
    <xf numFmtId="10" fontId="52" fillId="0" borderId="15" xfId="3" applyNumberFormat="1" applyFont="1" applyBorder="1" applyAlignment="1" applyProtection="1">
      <alignment vertical="center"/>
      <protection locked="0"/>
    </xf>
    <xf numFmtId="10" fontId="52" fillId="0" borderId="42" xfId="3" applyNumberFormat="1" applyFont="1" applyBorder="1" applyAlignment="1" applyProtection="1">
      <alignment vertical="center"/>
      <protection locked="0"/>
    </xf>
    <xf numFmtId="0" fontId="3" fillId="0" borderId="0" xfId="2" applyAlignment="1">
      <alignment vertical="center"/>
    </xf>
    <xf numFmtId="0" fontId="3" fillId="0" borderId="0" xfId="2" applyAlignment="1" applyProtection="1">
      <alignment horizontal="right" vertical="center"/>
      <protection locked="0"/>
    </xf>
    <xf numFmtId="178" fontId="9" fillId="0" borderId="0" xfId="1" applyNumberFormat="1" applyFont="1" applyFill="1" applyBorder="1" applyAlignment="1" applyProtection="1">
      <protection locked="0"/>
    </xf>
    <xf numFmtId="178" fontId="9" fillId="0" borderId="7" xfId="1" applyNumberFormat="1" applyFont="1" applyFill="1" applyBorder="1" applyAlignment="1" applyProtection="1">
      <protection locked="0"/>
    </xf>
    <xf numFmtId="178" fontId="9" fillId="0" borderId="124" xfId="1" applyNumberFormat="1" applyFont="1" applyFill="1" applyBorder="1" applyAlignment="1" applyProtection="1">
      <protection locked="0"/>
    </xf>
    <xf numFmtId="0" fontId="3" fillId="0" borderId="125" xfId="2" applyBorder="1" applyAlignment="1">
      <alignment horizontal="distributed" vertical="center" justifyLastLine="1"/>
    </xf>
    <xf numFmtId="0" fontId="3" fillId="0" borderId="0" xfId="2" applyAlignment="1">
      <alignment horizontal="right" vertical="center"/>
    </xf>
    <xf numFmtId="0" fontId="9" fillId="0" borderId="0" xfId="2" applyFont="1" applyAlignment="1">
      <alignment horizontal="centerContinuous" vertical="center"/>
    </xf>
    <xf numFmtId="178" fontId="9" fillId="0" borderId="127" xfId="1" applyNumberFormat="1" applyFont="1" applyFill="1" applyBorder="1" applyAlignment="1" applyProtection="1">
      <protection locked="0"/>
    </xf>
    <xf numFmtId="0" fontId="3" fillId="0" borderId="18" xfId="2" applyBorder="1" applyAlignment="1">
      <alignment horizontal="distributed" vertical="center" justifyLastLine="1"/>
    </xf>
    <xf numFmtId="0" fontId="3" fillId="0" borderId="3" xfId="2" applyBorder="1" applyAlignment="1">
      <alignment horizontal="right" vertical="center"/>
    </xf>
    <xf numFmtId="0" fontId="3" fillId="0" borderId="3" xfId="2" applyBorder="1" applyAlignment="1">
      <alignment vertical="center"/>
    </xf>
    <xf numFmtId="0" fontId="5" fillId="0" borderId="3" xfId="2" applyFont="1" applyBorder="1" applyAlignment="1">
      <alignment vertical="center"/>
    </xf>
    <xf numFmtId="178" fontId="9" fillId="0" borderId="5" xfId="1" applyNumberFormat="1" applyFont="1" applyFill="1" applyBorder="1" applyAlignment="1" applyProtection="1">
      <protection locked="0"/>
    </xf>
    <xf numFmtId="177" fontId="9" fillId="0" borderId="4" xfId="1" applyNumberFormat="1" applyFont="1" applyFill="1" applyBorder="1" applyAlignment="1" applyProtection="1"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176" fontId="9" fillId="0" borderId="14" xfId="1" applyNumberFormat="1" applyFont="1" applyFill="1" applyBorder="1" applyAlignment="1" applyProtection="1">
      <protection locked="0"/>
    </xf>
    <xf numFmtId="0" fontId="3" fillId="0" borderId="14" xfId="2" applyBorder="1" applyAlignment="1" applyProtection="1">
      <alignment vertical="center"/>
      <protection locked="0"/>
    </xf>
    <xf numFmtId="179" fontId="3" fillId="0" borderId="16" xfId="2" applyNumberFormat="1" applyBorder="1" applyAlignment="1" applyProtection="1">
      <alignment horizontal="center" vertical="center"/>
      <protection locked="0"/>
    </xf>
    <xf numFmtId="0" fontId="3" fillId="0" borderId="4" xfId="2" applyBorder="1" applyAlignment="1" applyProtection="1">
      <alignment horizontal="center" vertical="center"/>
      <protection locked="0"/>
    </xf>
    <xf numFmtId="176" fontId="9" fillId="0" borderId="13" xfId="1" applyNumberFormat="1" applyFont="1" applyFill="1" applyBorder="1" applyAlignment="1" applyProtection="1">
      <protection locked="0"/>
    </xf>
    <xf numFmtId="0" fontId="3" fillId="0" borderId="4" xfId="2" applyBorder="1" applyAlignment="1" applyProtection="1">
      <alignment vertical="center"/>
      <protection locked="0"/>
    </xf>
    <xf numFmtId="179" fontId="3" fillId="0" borderId="128" xfId="2" applyNumberFormat="1" applyBorder="1" applyAlignment="1" applyProtection="1">
      <alignment horizontal="center" vertical="center"/>
      <protection locked="0"/>
    </xf>
    <xf numFmtId="0" fontId="3" fillId="0" borderId="12" xfId="2" applyBorder="1" applyAlignment="1" applyProtection="1">
      <alignment horizontal="center" vertical="center"/>
      <protection locked="0"/>
    </xf>
    <xf numFmtId="176" fontId="9" fillId="0" borderId="12" xfId="1" applyNumberFormat="1" applyFont="1" applyFill="1" applyBorder="1" applyAlignment="1" applyProtection="1">
      <protection locked="0"/>
    </xf>
    <xf numFmtId="0" fontId="3" fillId="0" borderId="2" xfId="2" applyBorder="1" applyAlignment="1">
      <alignment horizontal="distributed" vertical="center" justifyLastLine="1"/>
    </xf>
    <xf numFmtId="0" fontId="3" fillId="0" borderId="1" xfId="2" applyBorder="1" applyAlignment="1">
      <alignment horizontal="distributed" vertical="center" justifyLastLine="1"/>
    </xf>
    <xf numFmtId="0" fontId="3" fillId="0" borderId="1" xfId="2" applyBorder="1" applyAlignment="1">
      <alignment vertical="center"/>
    </xf>
    <xf numFmtId="0" fontId="3" fillId="0" borderId="1" xfId="2" applyBorder="1" applyAlignment="1">
      <alignment horizontal="centerContinuous" vertical="center"/>
    </xf>
    <xf numFmtId="0" fontId="3" fillId="0" borderId="129" xfId="2" applyBorder="1" applyAlignment="1">
      <alignment horizontal="center" vertical="center"/>
    </xf>
    <xf numFmtId="0" fontId="22" fillId="0" borderId="0" xfId="2" applyFont="1" applyAlignment="1">
      <alignment vertical="center" shrinkToFit="1"/>
    </xf>
    <xf numFmtId="0" fontId="3" fillId="0" borderId="8" xfId="2" applyBorder="1" applyAlignment="1" applyProtection="1">
      <alignment vertical="center"/>
      <protection locked="0"/>
    </xf>
    <xf numFmtId="0" fontId="54" fillId="0" borderId="8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8" fillId="0" borderId="8" xfId="2" applyFont="1" applyBorder="1" applyAlignment="1" applyProtection="1">
      <alignment vertical="center"/>
      <protection locked="0"/>
    </xf>
    <xf numFmtId="0" fontId="8" fillId="0" borderId="17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horizontal="centerContinuous" vertical="center"/>
      <protection locked="0"/>
    </xf>
    <xf numFmtId="0" fontId="7" fillId="0" borderId="0" xfId="2" applyFont="1" applyAlignment="1" applyProtection="1">
      <alignment vertical="center"/>
      <protection locked="0"/>
    </xf>
    <xf numFmtId="183" fontId="9" fillId="0" borderId="28" xfId="2" applyNumberFormat="1" applyFont="1" applyBorder="1" applyAlignment="1" applyProtection="1">
      <alignment horizontal="distributed"/>
      <protection locked="0"/>
    </xf>
    <xf numFmtId="0" fontId="3" fillId="0" borderId="0" xfId="2" applyAlignment="1" applyProtection="1">
      <alignment vertical="center"/>
      <protection locked="0"/>
    </xf>
    <xf numFmtId="183" fontId="45" fillId="3" borderId="28" xfId="2" applyNumberFormat="1" applyFont="1" applyFill="1" applyBorder="1" applyAlignment="1" applyProtection="1">
      <alignment horizontal="distributed"/>
      <protection locked="0"/>
    </xf>
    <xf numFmtId="0" fontId="3" fillId="3" borderId="0" xfId="2" applyFill="1" applyAlignment="1" applyProtection="1">
      <alignment horizontal="left"/>
      <protection locked="0"/>
    </xf>
    <xf numFmtId="0" fontId="28" fillId="3" borderId="10" xfId="2" applyFont="1" applyFill="1" applyBorder="1" applyProtection="1">
      <protection locked="0"/>
    </xf>
    <xf numFmtId="0" fontId="3" fillId="3" borderId="10" xfId="2" applyFill="1" applyBorder="1" applyAlignment="1" applyProtection="1">
      <alignment horizontal="left"/>
      <protection locked="0"/>
    </xf>
    <xf numFmtId="178" fontId="45" fillId="0" borderId="124" xfId="1" applyNumberFormat="1" applyFont="1" applyFill="1" applyBorder="1" applyAlignment="1" applyProtection="1">
      <protection locked="0"/>
    </xf>
    <xf numFmtId="0" fontId="28" fillId="0" borderId="0" xfId="2" applyFont="1" applyAlignment="1" applyProtection="1">
      <alignment horizontal="right" vertical="center"/>
      <protection locked="0"/>
    </xf>
    <xf numFmtId="0" fontId="35" fillId="0" borderId="0" xfId="3" applyFont="1" applyAlignment="1">
      <alignment vertical="center"/>
    </xf>
    <xf numFmtId="0" fontId="5" fillId="2" borderId="53" xfId="2" applyFont="1" applyFill="1" applyBorder="1" applyAlignment="1">
      <alignment horizontal="left" vertical="top"/>
    </xf>
    <xf numFmtId="0" fontId="6" fillId="2" borderId="0" xfId="2" applyFont="1" applyFill="1" applyAlignment="1">
      <alignment horizontal="distributed" vertical="center"/>
    </xf>
    <xf numFmtId="0" fontId="5" fillId="2" borderId="53" xfId="2" applyFont="1" applyFill="1" applyBorder="1" applyAlignment="1">
      <alignment vertical="top"/>
    </xf>
    <xf numFmtId="0" fontId="15" fillId="2" borderId="3" xfId="2" applyFont="1" applyFill="1" applyBorder="1" applyAlignment="1">
      <alignment horizontal="left" vertical="center"/>
    </xf>
    <xf numFmtId="179" fontId="28" fillId="3" borderId="128" xfId="2" applyNumberFormat="1" applyFont="1" applyFill="1" applyBorder="1" applyAlignment="1" applyProtection="1">
      <alignment horizontal="center" vertical="center" shrinkToFit="1"/>
      <protection locked="0"/>
    </xf>
    <xf numFmtId="0" fontId="28" fillId="3" borderId="4" xfId="2" applyFont="1" applyFill="1" applyBorder="1" applyAlignment="1" applyProtection="1">
      <alignment vertical="center"/>
      <protection locked="0"/>
    </xf>
    <xf numFmtId="176" fontId="45" fillId="3" borderId="12" xfId="1" applyNumberFormat="1" applyFont="1" applyFill="1" applyBorder="1" applyAlignment="1" applyProtection="1">
      <protection locked="0"/>
    </xf>
    <xf numFmtId="176" fontId="45" fillId="3" borderId="13" xfId="1" applyNumberFormat="1" applyFont="1" applyFill="1" applyBorder="1" applyAlignment="1" applyProtection="1">
      <protection locked="0"/>
    </xf>
    <xf numFmtId="0" fontId="28" fillId="3" borderId="4" xfId="2" applyFont="1" applyFill="1" applyBorder="1" applyAlignment="1" applyProtection="1">
      <alignment horizontal="center" vertical="center"/>
      <protection locked="0"/>
    </xf>
    <xf numFmtId="179" fontId="3" fillId="3" borderId="128" xfId="2" applyNumberFormat="1" applyFill="1" applyBorder="1" applyAlignment="1" applyProtection="1">
      <alignment horizontal="center" vertical="center" shrinkToFit="1"/>
      <protection locked="0"/>
    </xf>
    <xf numFmtId="0" fontId="5" fillId="2" borderId="54" xfId="2" applyFont="1" applyFill="1" applyBorder="1" applyAlignment="1">
      <alignment horizontal="left" vertical="top"/>
    </xf>
    <xf numFmtId="182" fontId="9" fillId="0" borderId="28" xfId="2" applyNumberFormat="1" applyFont="1" applyBorder="1" applyAlignment="1" applyProtection="1">
      <alignment horizontal="distributed" vertical="distributed"/>
      <protection locked="0"/>
    </xf>
    <xf numFmtId="0" fontId="3" fillId="0" borderId="0" xfId="2" applyAlignment="1">
      <alignment vertical="center" shrinkToFit="1"/>
    </xf>
    <xf numFmtId="0" fontId="27" fillId="2" borderId="0" xfId="2" applyFont="1" applyFill="1" applyAlignment="1">
      <alignment vertical="center"/>
    </xf>
    <xf numFmtId="0" fontId="3" fillId="2" borderId="8" xfId="2" applyFill="1" applyBorder="1" applyAlignment="1">
      <alignment horizontal="center" vertical="top"/>
    </xf>
    <xf numFmtId="0" fontId="4" fillId="2" borderId="8" xfId="2" applyFont="1" applyFill="1" applyBorder="1" applyAlignment="1">
      <alignment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8" xfId="2" applyFill="1" applyBorder="1" applyAlignment="1">
      <alignment horizontal="centerContinuous" vertical="center"/>
    </xf>
    <xf numFmtId="0" fontId="4" fillId="2" borderId="7" xfId="2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0" fontId="5" fillId="2" borderId="10" xfId="2" applyFont="1" applyFill="1" applyBorder="1" applyAlignment="1">
      <alignment horizontal="right"/>
    </xf>
    <xf numFmtId="0" fontId="5" fillId="0" borderId="10" xfId="2" applyFont="1" applyBorder="1" applyAlignment="1" applyProtection="1">
      <alignment horizontal="right"/>
      <protection locked="0"/>
    </xf>
    <xf numFmtId="0" fontId="3" fillId="2" borderId="11" xfId="2" applyFill="1" applyBorder="1" applyAlignment="1">
      <alignment vertical="top"/>
    </xf>
    <xf numFmtId="0" fontId="3" fillId="0" borderId="10" xfId="2" applyBorder="1" applyAlignment="1" applyProtection="1">
      <alignment horizontal="left" indent="1"/>
      <protection locked="0"/>
    </xf>
    <xf numFmtId="0" fontId="3" fillId="0" borderId="3" xfId="2" applyBorder="1" applyAlignment="1" applyProtection="1">
      <alignment horizontal="left" indent="1"/>
      <protection locked="0"/>
    </xf>
    <xf numFmtId="0" fontId="34" fillId="0" borderId="0" xfId="3" applyFont="1" applyAlignment="1">
      <alignment horizontal="left"/>
    </xf>
    <xf numFmtId="178" fontId="9" fillId="0" borderId="5" xfId="1" applyNumberFormat="1" applyFont="1" applyFill="1" applyBorder="1" applyAlignment="1" applyProtection="1"/>
    <xf numFmtId="0" fontId="6" fillId="2" borderId="3" xfId="2" applyFont="1" applyFill="1" applyBorder="1" applyAlignment="1" applyProtection="1">
      <alignment horizontal="left" indent="1"/>
      <protection locked="0"/>
    </xf>
    <xf numFmtId="0" fontId="5" fillId="2" borderId="10" xfId="2" applyFont="1" applyFill="1" applyBorder="1" applyAlignment="1" applyProtection="1">
      <alignment horizontal="left" indent="1"/>
      <protection locked="0"/>
    </xf>
    <xf numFmtId="0" fontId="9" fillId="0" borderId="0" xfId="2" applyFont="1" applyAlignment="1">
      <alignment horizontal="left" indent="1" shrinkToFit="1"/>
    </xf>
    <xf numFmtId="0" fontId="56" fillId="2" borderId="0" xfId="2" applyFont="1" applyFill="1" applyAlignment="1">
      <alignment horizontal="left" vertical="center"/>
    </xf>
    <xf numFmtId="0" fontId="3" fillId="2" borderId="89" xfId="2" applyFill="1" applyBorder="1" applyAlignment="1">
      <alignment horizontal="center" vertical="center"/>
    </xf>
    <xf numFmtId="0" fontId="5" fillId="2" borderId="62" xfId="2" applyFont="1" applyFill="1" applyBorder="1" applyAlignment="1">
      <alignment horizontal="centerContinuous" vertical="center"/>
    </xf>
    <xf numFmtId="179" fontId="3" fillId="0" borderId="31" xfId="2" applyNumberFormat="1" applyBorder="1" applyAlignment="1" applyProtection="1">
      <alignment horizontal="center" vertical="center"/>
      <protection locked="0"/>
    </xf>
    <xf numFmtId="180" fontId="9" fillId="0" borderId="13" xfId="4" applyNumberFormat="1" applyFont="1" applyFill="1" applyBorder="1" applyAlignment="1" applyProtection="1">
      <alignment vertical="center"/>
      <protection locked="0"/>
    </xf>
    <xf numFmtId="177" fontId="9" fillId="0" borderId="64" xfId="4" applyNumberFormat="1" applyFont="1" applyFill="1" applyBorder="1" applyAlignment="1" applyProtection="1">
      <alignment vertical="center"/>
      <protection locked="0"/>
    </xf>
    <xf numFmtId="178" fontId="9" fillId="2" borderId="90" xfId="4" applyNumberFormat="1" applyFont="1" applyFill="1" applyBorder="1" applyAlignment="1" applyProtection="1">
      <alignment vertical="center"/>
    </xf>
    <xf numFmtId="9" fontId="3" fillId="0" borderId="133" xfId="2" applyNumberFormat="1" applyBorder="1" applyAlignment="1" applyProtection="1">
      <alignment horizontal="center" vertical="center" shrinkToFit="1"/>
      <protection locked="0"/>
    </xf>
    <xf numFmtId="176" fontId="9" fillId="0" borderId="13" xfId="4" applyNumberFormat="1" applyFont="1" applyFill="1" applyBorder="1" applyAlignment="1" applyProtection="1">
      <alignment vertical="center"/>
      <protection locked="0"/>
    </xf>
    <xf numFmtId="177" fontId="9" fillId="0" borderId="72" xfId="4" applyNumberFormat="1" applyFont="1" applyFill="1" applyBorder="1" applyAlignment="1" applyProtection="1">
      <alignment vertical="center"/>
      <protection locked="0"/>
    </xf>
    <xf numFmtId="9" fontId="3" fillId="0" borderId="135" xfId="2" applyNumberFormat="1" applyBorder="1" applyAlignment="1" applyProtection="1">
      <alignment horizontal="center" vertical="center" shrinkToFit="1"/>
      <protection locked="0"/>
    </xf>
    <xf numFmtId="178" fontId="9" fillId="0" borderId="95" xfId="4" applyNumberFormat="1" applyFont="1" applyFill="1" applyBorder="1" applyAlignment="1" applyProtection="1">
      <alignment vertical="center"/>
    </xf>
    <xf numFmtId="179" fontId="3" fillId="0" borderId="34" xfId="2" applyNumberFormat="1" applyBorder="1" applyAlignment="1" applyProtection="1">
      <alignment horizontal="center" vertical="center"/>
      <protection locked="0"/>
    </xf>
    <xf numFmtId="176" fontId="9" fillId="0" borderId="14" xfId="4" applyNumberFormat="1" applyFont="1" applyFill="1" applyBorder="1" applyAlignment="1" applyProtection="1">
      <alignment vertical="center"/>
      <protection locked="0"/>
    </xf>
    <xf numFmtId="177" fontId="9" fillId="0" borderId="73" xfId="4" applyNumberFormat="1" applyFont="1" applyFill="1" applyBorder="1" applyAlignment="1" applyProtection="1">
      <alignment vertical="center"/>
      <protection locked="0"/>
    </xf>
    <xf numFmtId="178" fontId="9" fillId="2" borderId="99" xfId="4" applyNumberFormat="1" applyFont="1" applyFill="1" applyBorder="1" applyAlignment="1" applyProtection="1">
      <alignment vertical="center"/>
    </xf>
    <xf numFmtId="0" fontId="6" fillId="2" borderId="31" xfId="2" applyFont="1" applyFill="1" applyBorder="1" applyAlignment="1">
      <alignment horizontal="distributed" vertical="center" justifyLastLine="1" shrinkToFit="1"/>
    </xf>
    <xf numFmtId="178" fontId="9" fillId="2" borderId="72" xfId="4" applyNumberFormat="1" applyFont="1" applyFill="1" applyBorder="1" applyAlignment="1" applyProtection="1">
      <alignment vertical="center"/>
    </xf>
    <xf numFmtId="178" fontId="9" fillId="2" borderId="101" xfId="4" applyNumberFormat="1" applyFont="1" applyFill="1" applyBorder="1" applyAlignment="1" applyProtection="1">
      <alignment vertical="center"/>
    </xf>
    <xf numFmtId="0" fontId="6" fillId="2" borderId="33" xfId="2" applyFont="1" applyFill="1" applyBorder="1" applyAlignment="1">
      <alignment horizontal="distributed" vertical="center" justifyLastLine="1"/>
    </xf>
    <xf numFmtId="178" fontId="9" fillId="2" borderId="91" xfId="4" applyNumberFormat="1" applyFont="1" applyFill="1" applyBorder="1" applyAlignment="1" applyProtection="1">
      <alignment vertical="center"/>
    </xf>
    <xf numFmtId="0" fontId="6" fillId="2" borderId="34" xfId="2" applyFont="1" applyFill="1" applyBorder="1" applyAlignment="1">
      <alignment horizontal="distributed" vertical="center" justifyLastLine="1"/>
    </xf>
    <xf numFmtId="178" fontId="9" fillId="2" borderId="67" xfId="4" applyNumberFormat="1" applyFont="1" applyFill="1" applyBorder="1" applyAlignment="1" applyProtection="1">
      <alignment vertical="center"/>
    </xf>
    <xf numFmtId="178" fontId="9" fillId="2" borderId="93" xfId="4" applyNumberFormat="1" applyFont="1" applyFill="1" applyBorder="1" applyAlignment="1" applyProtection="1">
      <alignment vertical="center"/>
    </xf>
    <xf numFmtId="178" fontId="9" fillId="2" borderId="0" xfId="4" applyNumberFormat="1" applyFont="1" applyFill="1" applyBorder="1" applyAlignment="1" applyProtection="1"/>
    <xf numFmtId="177" fontId="9" fillId="2" borderId="4" xfId="4" applyNumberFormat="1" applyFont="1" applyFill="1" applyBorder="1" applyAlignment="1" applyProtection="1">
      <alignment vertical="center"/>
    </xf>
    <xf numFmtId="177" fontId="9" fillId="2" borderId="130" xfId="4" applyNumberFormat="1" applyFont="1" applyFill="1" applyBorder="1" applyAlignment="1" applyProtection="1">
      <alignment horizontal="center" vertical="center"/>
    </xf>
    <xf numFmtId="177" fontId="9" fillId="2" borderId="13" xfId="4" applyNumberFormat="1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vertical="center"/>
      <protection locked="0"/>
    </xf>
    <xf numFmtId="177" fontId="9" fillId="2" borderId="78" xfId="4" applyNumberFormat="1" applyFont="1" applyFill="1" applyBorder="1" applyAlignment="1" applyProtection="1">
      <alignment vertical="center"/>
    </xf>
    <xf numFmtId="177" fontId="9" fillId="2" borderId="0" xfId="4" applyNumberFormat="1" applyFont="1" applyFill="1" applyBorder="1" applyAlignment="1" applyProtection="1">
      <alignment horizontal="center" vertical="center"/>
    </xf>
    <xf numFmtId="177" fontId="5" fillId="2" borderId="0" xfId="4" applyNumberFormat="1" applyFont="1" applyFill="1" applyBorder="1" applyAlignment="1" applyProtection="1">
      <alignment horizontal="left" vertical="center"/>
    </xf>
    <xf numFmtId="38" fontId="28" fillId="2" borderId="0" xfId="4" applyFont="1" applyFill="1" applyBorder="1" applyAlignment="1" applyProtection="1">
      <alignment horizontal="right" vertical="center"/>
    </xf>
    <xf numFmtId="38" fontId="60" fillId="2" borderId="42" xfId="4" applyFont="1" applyFill="1" applyBorder="1" applyAlignment="1" applyProtection="1">
      <alignment horizontal="right" vertical="center" justifyLastLine="1"/>
    </xf>
    <xf numFmtId="38" fontId="60" fillId="2" borderId="123" xfId="4" applyFont="1" applyFill="1" applyBorder="1" applyAlignment="1" applyProtection="1">
      <alignment horizontal="right" vertical="center"/>
    </xf>
    <xf numFmtId="38" fontId="60" fillId="2" borderId="1" xfId="4" applyFont="1" applyFill="1" applyBorder="1" applyAlignment="1" applyProtection="1">
      <alignment horizontal="right" vertical="center"/>
    </xf>
    <xf numFmtId="38" fontId="60" fillId="2" borderId="42" xfId="4" applyFont="1" applyFill="1" applyBorder="1" applyAlignment="1" applyProtection="1">
      <alignment horizontal="right" vertical="center"/>
    </xf>
    <xf numFmtId="31" fontId="9" fillId="0" borderId="28" xfId="2" applyNumberFormat="1" applyFont="1" applyBorder="1" applyAlignment="1">
      <alignment horizontal="distributed"/>
    </xf>
    <xf numFmtId="182" fontId="9" fillId="0" borderId="28" xfId="2" applyNumberFormat="1" applyFont="1" applyBorder="1" applyAlignment="1">
      <alignment horizontal="distributed" vertical="distributed"/>
    </xf>
    <xf numFmtId="0" fontId="4" fillId="2" borderId="6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left" indent="1"/>
    </xf>
    <xf numFmtId="0" fontId="9" fillId="0" borderId="3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right" indent="1"/>
    </xf>
    <xf numFmtId="0" fontId="5" fillId="2" borderId="10" xfId="2" applyFont="1" applyFill="1" applyBorder="1" applyAlignment="1">
      <alignment horizontal="left" indent="1"/>
    </xf>
    <xf numFmtId="0" fontId="5" fillId="0" borderId="10" xfId="2" applyFont="1" applyBorder="1" applyAlignment="1">
      <alignment horizontal="right"/>
    </xf>
    <xf numFmtId="0" fontId="29" fillId="0" borderId="2" xfId="2" quotePrefix="1" applyFont="1" applyBorder="1" applyAlignment="1">
      <alignment horizontal="center" vertical="center"/>
    </xf>
    <xf numFmtId="179" fontId="3" fillId="0" borderId="31" xfId="2" applyNumberFormat="1" applyBorder="1" applyAlignment="1">
      <alignment horizontal="center" vertical="center"/>
    </xf>
    <xf numFmtId="180" fontId="9" fillId="0" borderId="13" xfId="4" applyNumberFormat="1" applyFont="1" applyFill="1" applyBorder="1" applyAlignment="1" applyProtection="1">
      <alignment vertical="center"/>
    </xf>
    <xf numFmtId="177" fontId="9" fillId="0" borderId="64" xfId="4" applyNumberFormat="1" applyFont="1" applyFill="1" applyBorder="1" applyAlignment="1" applyProtection="1">
      <alignment vertical="center"/>
    </xf>
    <xf numFmtId="176" fontId="9" fillId="0" borderId="13" xfId="4" applyNumberFormat="1" applyFont="1" applyFill="1" applyBorder="1" applyAlignment="1" applyProtection="1">
      <alignment vertical="center"/>
    </xf>
    <xf numFmtId="177" fontId="9" fillId="0" borderId="72" xfId="4" applyNumberFormat="1" applyFont="1" applyFill="1" applyBorder="1" applyAlignment="1" applyProtection="1">
      <alignment vertical="center"/>
    </xf>
    <xf numFmtId="179" fontId="3" fillId="0" borderId="34" xfId="2" applyNumberFormat="1" applyBorder="1" applyAlignment="1">
      <alignment horizontal="center" vertical="center"/>
    </xf>
    <xf numFmtId="176" fontId="9" fillId="0" borderId="14" xfId="4" applyNumberFormat="1" applyFont="1" applyFill="1" applyBorder="1" applyAlignment="1" applyProtection="1">
      <alignment vertical="center"/>
    </xf>
    <xf numFmtId="177" fontId="9" fillId="0" borderId="73" xfId="4" applyNumberFormat="1" applyFont="1" applyFill="1" applyBorder="1" applyAlignment="1" applyProtection="1">
      <alignment vertical="center"/>
    </xf>
    <xf numFmtId="0" fontId="3" fillId="0" borderId="0" xfId="2" applyAlignment="1">
      <alignment horizontal="left" vertical="center" indent="1" shrinkToFit="1"/>
    </xf>
    <xf numFmtId="178" fontId="9" fillId="2" borderId="0" xfId="4" applyNumberFormat="1" applyFont="1" applyFill="1" applyBorder="1" applyAlignment="1" applyProtection="1">
      <alignment vertical="center"/>
    </xf>
    <xf numFmtId="0" fontId="59" fillId="2" borderId="0" xfId="2" applyFont="1" applyFill="1" applyAlignment="1">
      <alignment vertical="center"/>
    </xf>
    <xf numFmtId="0" fontId="60" fillId="2" borderId="0" xfId="2" applyFont="1" applyFill="1" applyAlignment="1">
      <alignment vertical="center"/>
    </xf>
    <xf numFmtId="0" fontId="5" fillId="2" borderId="12" xfId="2" applyFont="1" applyFill="1" applyBorder="1" applyAlignment="1">
      <alignment horizontal="distributed" vertical="center" justifyLastLine="1"/>
    </xf>
    <xf numFmtId="0" fontId="5" fillId="2" borderId="130" xfId="2" applyFont="1" applyFill="1" applyBorder="1" applyAlignment="1">
      <alignment horizontal="distributed" vertical="center" justifyLastLine="1"/>
    </xf>
    <xf numFmtId="0" fontId="61" fillId="2" borderId="42" xfId="2" applyFont="1" applyFill="1" applyBorder="1" applyAlignment="1">
      <alignment horizontal="center" vertical="center" wrapText="1" justifyLastLine="1"/>
    </xf>
    <xf numFmtId="0" fontId="5" fillId="2" borderId="130" xfId="2" applyFont="1" applyFill="1" applyBorder="1" applyAlignment="1">
      <alignment horizontal="center" vertical="center"/>
    </xf>
    <xf numFmtId="0" fontId="61" fillId="2" borderId="123" xfId="2" applyFont="1" applyFill="1" applyBorder="1" applyAlignment="1">
      <alignment horizontal="center" vertical="center" justifyLastLine="1"/>
    </xf>
    <xf numFmtId="0" fontId="61" fillId="2" borderId="1" xfId="2" applyFont="1" applyFill="1" applyBorder="1" applyAlignment="1">
      <alignment horizontal="center" vertical="center" justifyLastLine="1"/>
    </xf>
    <xf numFmtId="0" fontId="61" fillId="2" borderId="42" xfId="2" applyFont="1" applyFill="1" applyBorder="1" applyAlignment="1">
      <alignment horizontal="center" vertical="center" justifyLastLine="1"/>
    </xf>
    <xf numFmtId="0" fontId="14" fillId="2" borderId="0" xfId="2" applyFont="1" applyFill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31" fillId="2" borderId="0" xfId="2" applyFont="1" applyFill="1" applyAlignment="1">
      <alignment horizontal="center" vertical="center" justifyLastLine="1"/>
    </xf>
    <xf numFmtId="0" fontId="29" fillId="3" borderId="2" xfId="2" quotePrefix="1" applyFont="1" applyFill="1" applyBorder="1" applyAlignment="1">
      <alignment horizontal="center" vertical="center"/>
    </xf>
    <xf numFmtId="179" fontId="28" fillId="3" borderId="31" xfId="2" applyNumberFormat="1" applyFont="1" applyFill="1" applyBorder="1" applyAlignment="1">
      <alignment horizontal="center" vertical="center"/>
    </xf>
    <xf numFmtId="180" fontId="45" fillId="3" borderId="13" xfId="4" applyNumberFormat="1" applyFont="1" applyFill="1" applyBorder="1" applyAlignment="1" applyProtection="1">
      <alignment vertical="center"/>
    </xf>
    <xf numFmtId="177" fontId="45" fillId="3" borderId="64" xfId="4" applyNumberFormat="1" applyFont="1" applyFill="1" applyBorder="1" applyAlignment="1" applyProtection="1">
      <alignment vertical="center"/>
    </xf>
    <xf numFmtId="176" fontId="45" fillId="3" borderId="13" xfId="4" applyNumberFormat="1" applyFont="1" applyFill="1" applyBorder="1" applyAlignment="1" applyProtection="1">
      <alignment vertical="center"/>
    </xf>
    <xf numFmtId="177" fontId="45" fillId="3" borderId="72" xfId="4" applyNumberFormat="1" applyFont="1" applyFill="1" applyBorder="1" applyAlignment="1" applyProtection="1">
      <alignment vertical="center"/>
    </xf>
    <xf numFmtId="179" fontId="28" fillId="3" borderId="34" xfId="2" applyNumberFormat="1" applyFont="1" applyFill="1" applyBorder="1" applyAlignment="1">
      <alignment horizontal="center" vertical="center"/>
    </xf>
    <xf numFmtId="176" fontId="45" fillId="3" borderId="14" xfId="4" applyNumberFormat="1" applyFont="1" applyFill="1" applyBorder="1" applyAlignment="1" applyProtection="1">
      <alignment vertical="center"/>
    </xf>
    <xf numFmtId="177" fontId="45" fillId="3" borderId="73" xfId="4" applyNumberFormat="1" applyFont="1" applyFill="1" applyBorder="1" applyAlignment="1" applyProtection="1">
      <alignment vertical="center"/>
    </xf>
    <xf numFmtId="182" fontId="45" fillId="3" borderId="28" xfId="2" applyNumberFormat="1" applyFont="1" applyFill="1" applyBorder="1" applyAlignment="1">
      <alignment horizontal="distributed" vertical="distributed"/>
    </xf>
    <xf numFmtId="0" fontId="31" fillId="3" borderId="3" xfId="2" applyFont="1" applyFill="1" applyBorder="1" applyAlignment="1">
      <alignment horizontal="left" indent="1"/>
    </xf>
    <xf numFmtId="0" fontId="30" fillId="3" borderId="10" xfId="2" applyFont="1" applyFill="1" applyBorder="1" applyAlignment="1">
      <alignment horizontal="left" indent="1"/>
    </xf>
    <xf numFmtId="179" fontId="3" fillId="3" borderId="31" xfId="2" applyNumberFormat="1" applyFill="1" applyBorder="1" applyAlignment="1">
      <alignment horizontal="center" vertical="center"/>
    </xf>
    <xf numFmtId="176" fontId="9" fillId="3" borderId="13" xfId="4" applyNumberFormat="1" applyFont="1" applyFill="1" applyBorder="1" applyAlignment="1" applyProtection="1">
      <alignment vertical="center"/>
    </xf>
    <xf numFmtId="177" fontId="9" fillId="3" borderId="72" xfId="4" applyNumberFormat="1" applyFont="1" applyFill="1" applyBorder="1" applyAlignment="1" applyProtection="1">
      <alignment vertical="center"/>
    </xf>
    <xf numFmtId="179" fontId="3" fillId="3" borderId="34" xfId="2" applyNumberFormat="1" applyFill="1" applyBorder="1" applyAlignment="1">
      <alignment horizontal="center" vertical="center"/>
    </xf>
    <xf numFmtId="176" fontId="9" fillId="3" borderId="14" xfId="4" applyNumberFormat="1" applyFont="1" applyFill="1" applyBorder="1" applyAlignment="1" applyProtection="1">
      <alignment vertical="center"/>
    </xf>
    <xf numFmtId="177" fontId="9" fillId="3" borderId="73" xfId="4" applyNumberFormat="1" applyFont="1" applyFill="1" applyBorder="1" applyAlignment="1" applyProtection="1">
      <alignment vertical="center"/>
    </xf>
    <xf numFmtId="178" fontId="45" fillId="0" borderId="5" xfId="1" applyNumberFormat="1" applyFont="1" applyFill="1" applyBorder="1" applyAlignment="1" applyProtection="1">
      <alignment vertical="center"/>
    </xf>
    <xf numFmtId="178" fontId="45" fillId="0" borderId="92" xfId="1" applyNumberFormat="1" applyFont="1" applyFill="1" applyBorder="1" applyAlignment="1" applyProtection="1">
      <alignment vertical="center"/>
    </xf>
    <xf numFmtId="178" fontId="9" fillId="0" borderId="92" xfId="1" applyNumberFormat="1" applyFont="1" applyFill="1" applyBorder="1" applyAlignment="1" applyProtection="1">
      <alignment vertical="center"/>
    </xf>
    <xf numFmtId="178" fontId="9" fillId="0" borderId="95" xfId="1" applyNumberFormat="1" applyFont="1" applyFill="1" applyBorder="1" applyAlignment="1" applyProtection="1">
      <alignment vertical="center"/>
    </xf>
    <xf numFmtId="178" fontId="45" fillId="3" borderId="5" xfId="1" applyNumberFormat="1" applyFont="1" applyFill="1" applyBorder="1" applyAlignment="1" applyProtection="1">
      <alignment vertical="center"/>
    </xf>
    <xf numFmtId="178" fontId="45" fillId="3" borderId="92" xfId="1" applyNumberFormat="1" applyFont="1" applyFill="1" applyBorder="1" applyAlignment="1" applyProtection="1">
      <alignment vertical="center"/>
    </xf>
    <xf numFmtId="178" fontId="45" fillId="3" borderId="95" xfId="1" applyNumberFormat="1" applyFont="1" applyFill="1" applyBorder="1" applyAlignment="1" applyProtection="1">
      <alignment vertical="center"/>
    </xf>
    <xf numFmtId="178" fontId="9" fillId="0" borderId="5" xfId="4" applyNumberFormat="1" applyFont="1" applyFill="1" applyBorder="1" applyAlignment="1" applyProtection="1">
      <alignment vertical="center"/>
      <protection locked="0"/>
    </xf>
    <xf numFmtId="178" fontId="9" fillId="0" borderId="92" xfId="4" applyNumberFormat="1" applyFont="1" applyFill="1" applyBorder="1" applyAlignment="1" applyProtection="1">
      <alignment vertical="center"/>
      <protection locked="0"/>
    </xf>
    <xf numFmtId="178" fontId="9" fillId="0" borderId="5" xfId="4" applyNumberFormat="1" applyFont="1" applyFill="1" applyBorder="1" applyAlignment="1" applyProtection="1">
      <alignment vertical="center"/>
    </xf>
    <xf numFmtId="178" fontId="9" fillId="0" borderId="92" xfId="4" applyNumberFormat="1" applyFont="1" applyFill="1" applyBorder="1" applyAlignment="1" applyProtection="1">
      <alignment vertical="center"/>
    </xf>
    <xf numFmtId="186" fontId="60" fillId="0" borderId="104" xfId="2" quotePrefix="1" applyNumberFormat="1" applyFont="1" applyBorder="1" applyAlignment="1" applyProtection="1">
      <alignment horizontal="left" vertical="distributed"/>
      <protection locked="0"/>
    </xf>
    <xf numFmtId="186" fontId="60" fillId="0" borderId="104" xfId="2" quotePrefix="1" applyNumberFormat="1" applyFont="1" applyBorder="1" applyAlignment="1">
      <alignment horizontal="left" vertical="distributed"/>
    </xf>
    <xf numFmtId="49" fontId="62" fillId="0" borderId="2" xfId="2" quotePrefix="1" applyNumberFormat="1" applyFont="1" applyBorder="1" applyAlignment="1" applyProtection="1">
      <alignment horizontal="center" vertical="center"/>
      <protection locked="0"/>
    </xf>
    <xf numFmtId="49" fontId="62" fillId="0" borderId="2" xfId="2" quotePrefix="1" applyNumberFormat="1" applyFont="1" applyBorder="1" applyAlignment="1">
      <alignment horizontal="center" vertical="center"/>
    </xf>
    <xf numFmtId="182" fontId="28" fillId="3" borderId="104" xfId="2" quotePrefix="1" applyNumberFormat="1" applyFont="1" applyFill="1" applyBorder="1" applyAlignment="1">
      <alignment horizontal="left" vertical="distributed"/>
    </xf>
    <xf numFmtId="0" fontId="3" fillId="0" borderId="5" xfId="2" applyBorder="1" applyAlignment="1" applyProtection="1">
      <alignment horizontal="left" vertical="center" indent="1" shrinkToFit="1"/>
      <protection locked="0"/>
    </xf>
    <xf numFmtId="0" fontId="3" fillId="0" borderId="86" xfId="2" applyBorder="1" applyAlignment="1" applyProtection="1">
      <alignment horizontal="left" vertical="center" indent="1" shrinkToFit="1"/>
      <protection locked="0"/>
    </xf>
    <xf numFmtId="9" fontId="3" fillId="0" borderId="137" xfId="2" applyNumberFormat="1" applyBorder="1" applyAlignment="1" applyProtection="1">
      <alignment horizontal="left" vertical="center" indent="1" shrinkToFit="1"/>
      <protection locked="0"/>
    </xf>
    <xf numFmtId="0" fontId="3" fillId="0" borderId="39" xfId="2" applyBorder="1" applyAlignment="1" applyProtection="1">
      <alignment horizontal="left" vertical="center" indent="1" shrinkToFit="1"/>
      <protection locked="0"/>
    </xf>
    <xf numFmtId="0" fontId="4" fillId="0" borderId="40" xfId="2" applyFont="1" applyBorder="1" applyAlignment="1" applyProtection="1">
      <alignment horizontal="left" vertical="center" indent="1" shrinkToFit="1"/>
      <protection locked="0"/>
    </xf>
    <xf numFmtId="0" fontId="3" fillId="0" borderId="41" xfId="2" applyBorder="1" applyAlignment="1" applyProtection="1">
      <alignment horizontal="left" vertical="center" indent="1" shrinkToFit="1"/>
      <protection locked="0"/>
    </xf>
    <xf numFmtId="0" fontId="3" fillId="0" borderId="5" xfId="2" applyBorder="1" applyAlignment="1">
      <alignment horizontal="left" vertical="center" indent="1" shrinkToFit="1"/>
    </xf>
    <xf numFmtId="0" fontId="3" fillId="0" borderId="86" xfId="2" applyBorder="1" applyAlignment="1">
      <alignment horizontal="left" vertical="center" indent="1" shrinkToFit="1"/>
    </xf>
    <xf numFmtId="9" fontId="3" fillId="0" borderId="137" xfId="2" applyNumberFormat="1" applyBorder="1" applyAlignment="1">
      <alignment horizontal="left" vertical="center" indent="1" shrinkToFit="1"/>
    </xf>
    <xf numFmtId="0" fontId="3" fillId="0" borderId="39" xfId="2" applyBorder="1" applyAlignment="1">
      <alignment horizontal="left" vertical="center" indent="1" shrinkToFit="1"/>
    </xf>
    <xf numFmtId="0" fontId="4" fillId="0" borderId="40" xfId="2" applyFont="1" applyBorder="1" applyAlignment="1">
      <alignment horizontal="left" vertical="center" indent="1" shrinkToFit="1"/>
    </xf>
    <xf numFmtId="0" fontId="3" fillId="0" borderId="41" xfId="2" applyBorder="1" applyAlignment="1">
      <alignment horizontal="left" vertical="center" indent="1" shrinkToFit="1"/>
    </xf>
    <xf numFmtId="9" fontId="3" fillId="3" borderId="135" xfId="2" applyNumberFormat="1" applyFill="1" applyBorder="1" applyAlignment="1" applyProtection="1">
      <alignment horizontal="center" vertical="center" shrinkToFit="1"/>
      <protection locked="0"/>
    </xf>
    <xf numFmtId="9" fontId="28" fillId="3" borderId="133" xfId="2" applyNumberFormat="1" applyFont="1" applyFill="1" applyBorder="1" applyAlignment="1" applyProtection="1">
      <alignment horizontal="center" vertical="center" shrinkToFit="1"/>
      <protection locked="0"/>
    </xf>
    <xf numFmtId="0" fontId="28" fillId="3" borderId="5" xfId="2" applyFont="1" applyFill="1" applyBorder="1" applyAlignment="1">
      <alignment horizontal="left" vertical="center" indent="1" shrinkToFit="1"/>
    </xf>
    <xf numFmtId="0" fontId="28" fillId="3" borderId="86" xfId="2" applyFont="1" applyFill="1" applyBorder="1" applyAlignment="1">
      <alignment horizontal="left" vertical="center" indent="1" shrinkToFit="1"/>
    </xf>
    <xf numFmtId="9" fontId="28" fillId="3" borderId="137" xfId="2" applyNumberFormat="1" applyFont="1" applyFill="1" applyBorder="1" applyAlignment="1">
      <alignment horizontal="left" vertical="center" indent="1" shrinkToFit="1"/>
    </xf>
    <xf numFmtId="0" fontId="28" fillId="3" borderId="39" xfId="2" applyFont="1" applyFill="1" applyBorder="1" applyAlignment="1">
      <alignment horizontal="left" vertical="center" indent="1" shrinkToFit="1"/>
    </xf>
    <xf numFmtId="0" fontId="46" fillId="3" borderId="40" xfId="2" applyFont="1" applyFill="1" applyBorder="1" applyAlignment="1">
      <alignment horizontal="left" vertical="center" indent="1" shrinkToFit="1"/>
    </xf>
    <xf numFmtId="0" fontId="28" fillId="3" borderId="41" xfId="2" applyFont="1" applyFill="1" applyBorder="1" applyAlignment="1">
      <alignment horizontal="left" vertical="center" indent="1" shrinkToFit="1"/>
    </xf>
    <xf numFmtId="0" fontId="4" fillId="2" borderId="42" xfId="2" applyFont="1" applyFill="1" applyBorder="1" applyAlignment="1">
      <alignment vertical="center"/>
    </xf>
    <xf numFmtId="0" fontId="5" fillId="2" borderId="13" xfId="2" quotePrefix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vertical="center"/>
    </xf>
    <xf numFmtId="0" fontId="5" fillId="2" borderId="49" xfId="2" quotePrefix="1" applyFont="1" applyFill="1" applyBorder="1" applyAlignment="1">
      <alignment horizontal="center" vertical="center"/>
    </xf>
    <xf numFmtId="0" fontId="5" fillId="2" borderId="49" xfId="2" applyFont="1" applyFill="1" applyBorder="1" applyAlignment="1">
      <alignment vertical="center"/>
    </xf>
    <xf numFmtId="0" fontId="5" fillId="2" borderId="52" xfId="2" applyFont="1" applyFill="1" applyBorder="1" applyAlignment="1">
      <alignment horizontal="center" vertical="center" justifyLastLine="1"/>
    </xf>
    <xf numFmtId="0" fontId="5" fillId="2" borderId="53" xfId="2" applyFont="1" applyFill="1" applyBorder="1" applyAlignment="1">
      <alignment horizontal="center" vertical="center" justifyLastLine="1"/>
    </xf>
    <xf numFmtId="0" fontId="5" fillId="2" borderId="54" xfId="2" applyFont="1" applyFill="1" applyBorder="1" applyAlignment="1">
      <alignment horizontal="center" vertical="center" justifyLastLine="1"/>
    </xf>
    <xf numFmtId="0" fontId="5" fillId="2" borderId="42" xfId="2" applyFont="1" applyFill="1" applyBorder="1" applyAlignment="1">
      <alignment horizontal="distributed" vertical="center" justifyLastLine="1"/>
    </xf>
    <xf numFmtId="0" fontId="5" fillId="2" borderId="4" xfId="2" quotePrefix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vertic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3" fillId="2" borderId="24" xfId="2" applyFill="1" applyBorder="1" applyAlignment="1">
      <alignment horizontal="center" vertical="center"/>
    </xf>
    <xf numFmtId="0" fontId="3" fillId="2" borderId="0" xfId="2" applyFill="1" applyAlignment="1">
      <alignment horizontal="center" vertical="center"/>
    </xf>
    <xf numFmtId="0" fontId="3" fillId="2" borderId="25" xfId="2" applyFill="1" applyBorder="1" applyAlignment="1">
      <alignment horizontal="center" vertical="center"/>
    </xf>
    <xf numFmtId="0" fontId="3" fillId="2" borderId="26" xfId="2" applyFill="1" applyBorder="1" applyAlignment="1">
      <alignment horizontal="center" vertical="center"/>
    </xf>
    <xf numFmtId="0" fontId="3" fillId="2" borderId="28" xfId="2" applyFill="1" applyBorder="1" applyAlignment="1">
      <alignment horizontal="center" vertical="center"/>
    </xf>
    <xf numFmtId="0" fontId="3" fillId="2" borderId="27" xfId="2" applyFill="1" applyBorder="1" applyAlignment="1">
      <alignment horizontal="center" vertical="center"/>
    </xf>
    <xf numFmtId="0" fontId="3" fillId="2" borderId="30" xfId="2" applyFill="1" applyBorder="1" applyAlignment="1">
      <alignment horizontal="center" vertical="center"/>
    </xf>
    <xf numFmtId="0" fontId="3" fillId="2" borderId="62" xfId="2" applyFill="1" applyBorder="1" applyAlignment="1">
      <alignment horizontal="center" vertical="center"/>
    </xf>
    <xf numFmtId="0" fontId="3" fillId="2" borderId="63" xfId="2" applyFill="1" applyBorder="1" applyAlignment="1">
      <alignment horizontal="center" vertical="center"/>
    </xf>
    <xf numFmtId="179" fontId="3" fillId="2" borderId="64" xfId="2" applyNumberFormat="1" applyFill="1" applyBorder="1" applyAlignment="1">
      <alignment vertical="center"/>
    </xf>
    <xf numFmtId="179" fontId="3" fillId="2" borderId="65" xfId="2" applyNumberFormat="1" applyFill="1" applyBorder="1" applyAlignment="1">
      <alignment vertical="center"/>
    </xf>
    <xf numFmtId="179" fontId="3" fillId="2" borderId="66" xfId="2" applyNumberFormat="1" applyFill="1" applyBorder="1" applyAlignment="1">
      <alignment vertical="center"/>
    </xf>
    <xf numFmtId="179" fontId="3" fillId="2" borderId="59" xfId="2" applyNumberFormat="1" applyFill="1" applyBorder="1" applyAlignment="1">
      <alignment vertical="center"/>
    </xf>
    <xf numFmtId="179" fontId="3" fillId="2" borderId="60" xfId="2" applyNumberFormat="1" applyFill="1" applyBorder="1" applyAlignment="1">
      <alignment vertical="center"/>
    </xf>
    <xf numFmtId="179" fontId="3" fillId="2" borderId="61" xfId="2" applyNumberFormat="1" applyFill="1" applyBorder="1" applyAlignment="1">
      <alignment vertical="center"/>
    </xf>
    <xf numFmtId="0" fontId="4" fillId="2" borderId="3" xfId="2" applyFont="1" applyFill="1" applyBorder="1" applyAlignment="1">
      <alignment horizontal="left" vertical="center" wrapText="1"/>
    </xf>
    <xf numFmtId="0" fontId="4" fillId="2" borderId="17" xfId="2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8" xfId="2" applyFont="1" applyFill="1" applyBorder="1" applyAlignment="1">
      <alignment horizontal="left" vertical="center" wrapText="1"/>
    </xf>
    <xf numFmtId="0" fontId="4" fillId="2" borderId="42" xfId="2" applyFont="1" applyFill="1" applyBorder="1" applyAlignment="1" applyProtection="1">
      <alignment vertical="center"/>
      <protection locked="0"/>
    </xf>
    <xf numFmtId="0" fontId="21" fillId="2" borderId="0" xfId="2" applyFont="1" applyFill="1" applyAlignment="1">
      <alignment horizontal="left" vertical="center"/>
    </xf>
    <xf numFmtId="0" fontId="22" fillId="2" borderId="0" xfId="2" applyFont="1" applyFill="1" applyAlignment="1">
      <alignment horizontal="left" vertical="center"/>
    </xf>
    <xf numFmtId="0" fontId="3" fillId="2" borderId="0" xfId="2" applyFill="1" applyAlignment="1">
      <alignment horizontal="left"/>
    </xf>
    <xf numFmtId="0" fontId="19" fillId="2" borderId="0" xfId="2" applyFont="1" applyFill="1" applyAlignment="1">
      <alignment horizontal="left" vertical="center"/>
    </xf>
    <xf numFmtId="0" fontId="19" fillId="2" borderId="8" xfId="2" applyFont="1" applyFill="1" applyBorder="1" applyAlignment="1">
      <alignment horizontal="left" vertical="center"/>
    </xf>
    <xf numFmtId="0" fontId="3" fillId="2" borderId="8" xfId="2" applyFill="1" applyBorder="1" applyAlignment="1">
      <alignment horizontal="center" vertical="top"/>
    </xf>
    <xf numFmtId="0" fontId="3" fillId="2" borderId="11" xfId="2" applyFill="1" applyBorder="1" applyAlignment="1">
      <alignment horizontal="center" vertical="top"/>
    </xf>
    <xf numFmtId="0" fontId="9" fillId="0" borderId="0" xfId="2" applyFont="1" applyAlignment="1">
      <alignment horizontal="left" indent="1" shrinkToFit="1"/>
    </xf>
    <xf numFmtId="0" fontId="9" fillId="0" borderId="8" xfId="2" applyFont="1" applyBorder="1" applyAlignment="1">
      <alignment horizontal="left" indent="1" shrinkToFit="1"/>
    </xf>
    <xf numFmtId="0" fontId="3" fillId="2" borderId="10" xfId="2" applyFill="1" applyBorder="1" applyAlignment="1">
      <alignment horizontal="left"/>
    </xf>
    <xf numFmtId="179" fontId="3" fillId="2" borderId="59" xfId="2" applyNumberFormat="1" applyFill="1" applyBorder="1" applyAlignment="1">
      <alignment horizontal="left" vertical="center"/>
    </xf>
    <xf numFmtId="179" fontId="3" fillId="2" borderId="60" xfId="2" applyNumberFormat="1" applyFill="1" applyBorder="1" applyAlignment="1">
      <alignment horizontal="left" vertical="center"/>
    </xf>
    <xf numFmtId="179" fontId="3" fillId="2" borderId="61" xfId="2" applyNumberFormat="1" applyFill="1" applyBorder="1" applyAlignment="1">
      <alignment horizontal="left" vertical="center"/>
    </xf>
    <xf numFmtId="0" fontId="3" fillId="2" borderId="70" xfId="2" applyFill="1" applyBorder="1" applyAlignment="1">
      <alignment horizontal="distributed" vertical="center"/>
    </xf>
    <xf numFmtId="0" fontId="3" fillId="2" borderId="71" xfId="2" applyFill="1" applyBorder="1" applyAlignment="1">
      <alignment horizontal="distributed" vertical="center"/>
    </xf>
    <xf numFmtId="179" fontId="3" fillId="2" borderId="67" xfId="2" applyNumberFormat="1" applyFill="1" applyBorder="1" applyAlignment="1">
      <alignment vertical="center"/>
    </xf>
    <xf numFmtId="179" fontId="3" fillId="2" borderId="68" xfId="2" applyNumberFormat="1" applyFill="1" applyBorder="1" applyAlignment="1">
      <alignment vertical="center"/>
    </xf>
    <xf numFmtId="179" fontId="3" fillId="2" borderId="69" xfId="2" applyNumberFormat="1" applyFill="1" applyBorder="1" applyAlignment="1">
      <alignment vertical="center"/>
    </xf>
    <xf numFmtId="0" fontId="9" fillId="2" borderId="49" xfId="2" applyFont="1" applyFill="1" applyBorder="1" applyProtection="1">
      <protection locked="0"/>
    </xf>
    <xf numFmtId="0" fontId="5" fillId="2" borderId="52" xfId="2" applyFont="1" applyFill="1" applyBorder="1" applyAlignment="1" applyProtection="1">
      <alignment horizontal="center" vertical="center" justifyLastLine="1"/>
      <protection locked="0"/>
    </xf>
    <xf numFmtId="0" fontId="5" fillId="2" borderId="53" xfId="2" applyFont="1" applyFill="1" applyBorder="1" applyAlignment="1" applyProtection="1">
      <alignment horizontal="center" vertical="center" justifyLastLine="1"/>
      <protection locked="0"/>
    </xf>
    <xf numFmtId="0" fontId="5" fillId="2" borderId="54" xfId="2" applyFont="1" applyFill="1" applyBorder="1" applyAlignment="1" applyProtection="1">
      <alignment horizontal="center" vertical="center" justifyLastLine="1"/>
      <protection locked="0"/>
    </xf>
    <xf numFmtId="0" fontId="5" fillId="2" borderId="42" xfId="2" applyFont="1" applyFill="1" applyBorder="1" applyAlignment="1" applyProtection="1">
      <alignment horizontal="distributed" vertical="center" justifyLastLine="1"/>
      <protection locked="0"/>
    </xf>
    <xf numFmtId="0" fontId="9" fillId="2" borderId="73" xfId="2" applyFont="1" applyFill="1" applyBorder="1" applyAlignment="1" applyProtection="1">
      <alignment horizontal="center"/>
      <protection locked="0"/>
    </xf>
    <xf numFmtId="0" fontId="9" fillId="2" borderId="75" xfId="2" applyFont="1" applyFill="1" applyBorder="1" applyAlignment="1" applyProtection="1">
      <alignment horizontal="center"/>
      <protection locked="0"/>
    </xf>
    <xf numFmtId="0" fontId="9" fillId="2" borderId="76" xfId="2" applyFont="1" applyFill="1" applyBorder="1" applyAlignment="1" applyProtection="1">
      <alignment horizontal="center"/>
      <protection locked="0"/>
    </xf>
    <xf numFmtId="0" fontId="9" fillId="2" borderId="73" xfId="2" quotePrefix="1" applyFont="1" applyFill="1" applyBorder="1" applyAlignment="1" applyProtection="1">
      <alignment horizontal="left"/>
      <protection locked="0"/>
    </xf>
    <xf numFmtId="0" fontId="9" fillId="2" borderId="76" xfId="2" quotePrefix="1" applyFont="1" applyFill="1" applyBorder="1" applyAlignment="1" applyProtection="1">
      <alignment horizontal="left"/>
      <protection locked="0"/>
    </xf>
    <xf numFmtId="0" fontId="9" fillId="2" borderId="75" xfId="2" quotePrefix="1" applyFont="1" applyFill="1" applyBorder="1" applyAlignment="1" applyProtection="1">
      <alignment horizontal="left"/>
      <protection locked="0"/>
    </xf>
    <xf numFmtId="0" fontId="5" fillId="2" borderId="4" xfId="2" applyFont="1" applyFill="1" applyBorder="1" applyAlignment="1" applyProtection="1">
      <alignment vertical="center"/>
      <protection locked="0"/>
    </xf>
    <xf numFmtId="0" fontId="5" fillId="2" borderId="13" xfId="2" applyFont="1" applyFill="1" applyBorder="1" applyAlignment="1" applyProtection="1">
      <alignment vertical="center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17" xfId="2" applyFont="1" applyFill="1" applyBorder="1" applyAlignment="1" applyProtection="1">
      <alignment horizontal="left" vertical="center" wrapText="1"/>
      <protection locked="0"/>
    </xf>
    <xf numFmtId="0" fontId="4" fillId="2" borderId="0" xfId="2" applyFont="1" applyFill="1" applyAlignment="1" applyProtection="1">
      <alignment horizontal="left" vertical="center" wrapText="1"/>
      <protection locked="0"/>
    </xf>
    <xf numFmtId="0" fontId="4" fillId="2" borderId="8" xfId="2" applyFont="1" applyFill="1" applyBorder="1" applyAlignment="1" applyProtection="1">
      <alignment horizontal="left" vertical="center" wrapText="1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25" xfId="2" applyFont="1" applyFill="1" applyBorder="1" applyAlignment="1" applyProtection="1">
      <alignment horizontal="center" vertical="center" wrapText="1"/>
      <protection locked="0"/>
    </xf>
    <xf numFmtId="0" fontId="4" fillId="2" borderId="28" xfId="2" applyFont="1" applyFill="1" applyBorder="1" applyAlignment="1" applyProtection="1">
      <alignment horizontal="center" vertical="center" wrapText="1"/>
      <protection locked="0"/>
    </xf>
    <xf numFmtId="0" fontId="4" fillId="2" borderId="27" xfId="2" applyFont="1" applyFill="1" applyBorder="1" applyAlignment="1" applyProtection="1">
      <alignment horizontal="center" vertical="center" wrapText="1"/>
      <protection locked="0"/>
    </xf>
    <xf numFmtId="0" fontId="5" fillId="2" borderId="65" xfId="2" applyFont="1" applyFill="1" applyBorder="1" applyAlignment="1" applyProtection="1">
      <alignment horizontal="center" wrapText="1"/>
      <protection locked="0"/>
    </xf>
    <xf numFmtId="0" fontId="5" fillId="2" borderId="66" xfId="2" applyFont="1" applyFill="1" applyBorder="1" applyAlignment="1" applyProtection="1">
      <alignment horizontal="center" wrapText="1"/>
      <protection locked="0"/>
    </xf>
    <xf numFmtId="0" fontId="5" fillId="2" borderId="64" xfId="2" applyFont="1" applyFill="1" applyBorder="1" applyAlignment="1" applyProtection="1">
      <alignment horizontal="center" wrapText="1"/>
      <protection locked="0"/>
    </xf>
    <xf numFmtId="0" fontId="4" fillId="2" borderId="79" xfId="2" applyFont="1" applyFill="1" applyBorder="1" applyAlignment="1" applyProtection="1">
      <alignment horizontal="center" vertical="center" wrapText="1"/>
      <protection locked="0"/>
    </xf>
    <xf numFmtId="0" fontId="4" fillId="2" borderId="80" xfId="2" applyFont="1" applyFill="1" applyBorder="1" applyAlignment="1" applyProtection="1">
      <alignment horizontal="center" vertical="center" wrapText="1"/>
      <protection locked="0"/>
    </xf>
    <xf numFmtId="0" fontId="4" fillId="2" borderId="26" xfId="2" applyFont="1" applyFill="1" applyBorder="1" applyAlignment="1" applyProtection="1">
      <alignment horizontal="center" vertical="center" wrapText="1"/>
      <protection locked="0"/>
    </xf>
    <xf numFmtId="0" fontId="30" fillId="3" borderId="82" xfId="2" applyFont="1" applyFill="1" applyBorder="1" applyAlignment="1" applyProtection="1">
      <alignment horizontal="center" wrapText="1"/>
      <protection locked="0"/>
    </xf>
    <xf numFmtId="0" fontId="30" fillId="3" borderId="83" xfId="2" applyFont="1" applyFill="1" applyBorder="1" applyAlignment="1" applyProtection="1">
      <alignment horizontal="center" wrapText="1"/>
      <protection locked="0"/>
    </xf>
    <xf numFmtId="0" fontId="30" fillId="3" borderId="84" xfId="2" applyFont="1" applyFill="1" applyBorder="1" applyAlignment="1" applyProtection="1">
      <alignment horizontal="center" wrapText="1"/>
      <protection locked="0"/>
    </xf>
    <xf numFmtId="178" fontId="9" fillId="2" borderId="77" xfId="1" applyNumberFormat="1" applyFont="1" applyFill="1" applyBorder="1" applyAlignment="1" applyProtection="1">
      <alignment horizontal="right"/>
      <protection locked="0"/>
    </xf>
    <xf numFmtId="178" fontId="9" fillId="2" borderId="78" xfId="1" applyNumberFormat="1" applyFont="1" applyFill="1" applyBorder="1" applyAlignment="1" applyProtection="1">
      <alignment horizontal="right"/>
      <protection locked="0"/>
    </xf>
    <xf numFmtId="0" fontId="5" fillId="2" borderId="59" xfId="2" applyFont="1" applyFill="1" applyBorder="1" applyAlignment="1" applyProtection="1">
      <alignment horizontal="left" vertical="center"/>
      <protection locked="0"/>
    </xf>
    <xf numFmtId="0" fontId="5" fillId="2" borderId="60" xfId="2" applyFont="1" applyFill="1" applyBorder="1" applyAlignment="1" applyProtection="1">
      <alignment horizontal="left" vertical="center"/>
      <protection locked="0"/>
    </xf>
    <xf numFmtId="0" fontId="5" fillId="2" borderId="61" xfId="2" applyFont="1" applyFill="1" applyBorder="1" applyAlignment="1" applyProtection="1">
      <alignment horizontal="left" vertical="center"/>
      <protection locked="0"/>
    </xf>
    <xf numFmtId="0" fontId="5" fillId="2" borderId="59" xfId="2" applyFont="1" applyFill="1" applyBorder="1" applyAlignment="1" applyProtection="1">
      <alignment horizontal="center" vertical="center"/>
      <protection locked="0"/>
    </xf>
    <xf numFmtId="0" fontId="5" fillId="2" borderId="60" xfId="2" applyFont="1" applyFill="1" applyBorder="1" applyAlignment="1" applyProtection="1">
      <alignment horizontal="center" vertical="center"/>
      <protection locked="0"/>
    </xf>
    <xf numFmtId="0" fontId="5" fillId="2" borderId="61" xfId="2" applyFont="1" applyFill="1" applyBorder="1" applyAlignment="1" applyProtection="1">
      <alignment horizontal="center" vertical="center"/>
      <protection locked="0"/>
    </xf>
    <xf numFmtId="0" fontId="5" fillId="2" borderId="64" xfId="2" quotePrefix="1" applyFont="1" applyFill="1" applyBorder="1" applyAlignment="1" applyProtection="1">
      <alignment horizontal="left" vertical="center"/>
      <protection locked="0"/>
    </xf>
    <xf numFmtId="0" fontId="5" fillId="2" borderId="65" xfId="2" quotePrefix="1" applyFont="1" applyFill="1" applyBorder="1" applyAlignment="1" applyProtection="1">
      <alignment horizontal="left" vertical="center"/>
      <protection locked="0"/>
    </xf>
    <xf numFmtId="0" fontId="5" fillId="2" borderId="66" xfId="2" quotePrefix="1" applyFont="1" applyFill="1" applyBorder="1" applyAlignment="1" applyProtection="1">
      <alignment horizontal="left" vertical="center"/>
      <protection locked="0"/>
    </xf>
    <xf numFmtId="0" fontId="5" fillId="2" borderId="59" xfId="2" quotePrefix="1" applyFont="1" applyFill="1" applyBorder="1" applyAlignment="1" applyProtection="1">
      <alignment horizontal="left" vertical="center"/>
      <protection locked="0"/>
    </xf>
    <xf numFmtId="0" fontId="5" fillId="2" borderId="60" xfId="2" quotePrefix="1" applyFont="1" applyFill="1" applyBorder="1" applyAlignment="1" applyProtection="1">
      <alignment horizontal="left" vertical="center"/>
      <protection locked="0"/>
    </xf>
    <xf numFmtId="0" fontId="5" fillId="2" borderId="61" xfId="2" quotePrefix="1" applyFont="1" applyFill="1" applyBorder="1" applyAlignment="1" applyProtection="1">
      <alignment horizontal="left" vertical="center"/>
      <protection locked="0"/>
    </xf>
    <xf numFmtId="0" fontId="5" fillId="2" borderId="64" xfId="2" applyFont="1" applyFill="1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10" fillId="3" borderId="85" xfId="2" applyFont="1" applyFill="1" applyBorder="1" applyAlignment="1" applyProtection="1">
      <alignment horizontal="center" vertical="center" wrapText="1"/>
      <protection locked="0"/>
    </xf>
    <xf numFmtId="0" fontId="10" fillId="3" borderId="81" xfId="2" applyFont="1" applyFill="1" applyBorder="1" applyAlignment="1" applyProtection="1">
      <alignment horizontal="center" vertical="center" wrapText="1"/>
      <protection locked="0"/>
    </xf>
    <xf numFmtId="0" fontId="10" fillId="3" borderId="86" xfId="2" applyFont="1" applyFill="1" applyBorder="1" applyAlignment="1" applyProtection="1">
      <alignment horizontal="center" vertical="center" wrapText="1"/>
      <protection locked="0"/>
    </xf>
    <xf numFmtId="0" fontId="10" fillId="3" borderId="9" xfId="2" applyFont="1" applyFill="1" applyBorder="1" applyAlignment="1" applyProtection="1">
      <alignment horizontal="center" vertical="center" wrapText="1"/>
      <protection locked="0"/>
    </xf>
    <xf numFmtId="0" fontId="10" fillId="3" borderId="10" xfId="2" applyFont="1" applyFill="1" applyBorder="1" applyAlignment="1" applyProtection="1">
      <alignment horizontal="center" vertical="center" wrapText="1"/>
      <protection locked="0"/>
    </xf>
    <xf numFmtId="0" fontId="10" fillId="3" borderId="11" xfId="2" applyFont="1" applyFill="1" applyBorder="1" applyAlignment="1" applyProtection="1">
      <alignment horizontal="center" vertical="center" wrapText="1"/>
      <protection locked="0"/>
    </xf>
    <xf numFmtId="0" fontId="14" fillId="2" borderId="87" xfId="2" applyFont="1" applyFill="1" applyBorder="1" applyAlignment="1" applyProtection="1">
      <alignment horizontal="left" vertical="top"/>
      <protection locked="0"/>
    </xf>
    <xf numFmtId="0" fontId="2" fillId="0" borderId="83" xfId="0" applyFont="1" applyBorder="1" applyAlignment="1" applyProtection="1">
      <alignment horizontal="left" vertical="top"/>
      <protection locked="0"/>
    </xf>
    <xf numFmtId="0" fontId="2" fillId="0" borderId="88" xfId="0" applyFont="1" applyBorder="1" applyAlignment="1" applyProtection="1">
      <alignment horizontal="left" vertical="top"/>
      <protection locked="0"/>
    </xf>
    <xf numFmtId="0" fontId="3" fillId="2" borderId="79" xfId="2" applyFill="1" applyBorder="1" applyAlignment="1" applyProtection="1">
      <alignment horizontal="left" vertical="center"/>
      <protection locked="0"/>
    </xf>
    <xf numFmtId="0" fontId="3" fillId="2" borderId="81" xfId="2" applyFill="1" applyBorder="1" applyAlignment="1" applyProtection="1">
      <alignment horizontal="left" vertical="center"/>
      <protection locked="0"/>
    </xf>
    <xf numFmtId="0" fontId="3" fillId="2" borderId="86" xfId="2" applyFill="1" applyBorder="1" applyAlignment="1" applyProtection="1">
      <alignment horizontal="left" vertical="center"/>
      <protection locked="0"/>
    </xf>
    <xf numFmtId="0" fontId="3" fillId="2" borderId="26" xfId="2" applyFill="1" applyBorder="1" applyAlignment="1" applyProtection="1">
      <alignment horizontal="left" vertical="center"/>
      <protection locked="0"/>
    </xf>
    <xf numFmtId="0" fontId="3" fillId="2" borderId="28" xfId="2" applyFill="1" applyBorder="1" applyAlignment="1" applyProtection="1">
      <alignment horizontal="left" vertical="center"/>
      <protection locked="0"/>
    </xf>
    <xf numFmtId="0" fontId="3" fillId="2" borderId="37" xfId="2" applyFill="1" applyBorder="1" applyAlignment="1" applyProtection="1">
      <alignment horizontal="left" vertical="center"/>
      <protection locked="0"/>
    </xf>
    <xf numFmtId="0" fontId="14" fillId="2" borderId="64" xfId="2" applyFont="1" applyFill="1" applyBorder="1" applyAlignment="1" applyProtection="1">
      <alignment vertical="top"/>
      <protection locked="0"/>
    </xf>
    <xf numFmtId="0" fontId="14" fillId="2" borderId="65" xfId="2" applyFont="1" applyFill="1" applyBorder="1" applyAlignment="1" applyProtection="1">
      <alignment vertical="top"/>
      <protection locked="0"/>
    </xf>
    <xf numFmtId="0" fontId="14" fillId="2" borderId="66" xfId="2" applyFont="1" applyFill="1" applyBorder="1" applyAlignment="1" applyProtection="1">
      <alignment vertical="top"/>
      <protection locked="0"/>
    </xf>
    <xf numFmtId="0" fontId="3" fillId="2" borderId="70" xfId="2" applyFill="1" applyBorder="1" applyAlignment="1" applyProtection="1">
      <alignment horizontal="distributed" vertical="center"/>
      <protection locked="0"/>
    </xf>
    <xf numFmtId="0" fontId="3" fillId="2" borderId="71" xfId="2" applyFill="1" applyBorder="1" applyAlignment="1" applyProtection="1">
      <alignment horizontal="distributed" vertical="center"/>
      <protection locked="0"/>
    </xf>
    <xf numFmtId="0" fontId="3" fillId="3" borderId="59" xfId="2" applyFill="1" applyBorder="1" applyAlignment="1" applyProtection="1">
      <alignment horizontal="left"/>
      <protection locked="0"/>
    </xf>
    <xf numFmtId="0" fontId="3" fillId="3" borderId="60" xfId="2" applyFill="1" applyBorder="1" applyAlignment="1" applyProtection="1">
      <alignment horizontal="left"/>
      <protection locked="0"/>
    </xf>
    <xf numFmtId="0" fontId="3" fillId="3" borderId="61" xfId="2" applyFill="1" applyBorder="1" applyAlignment="1" applyProtection="1">
      <alignment horizontal="left"/>
      <protection locked="0"/>
    </xf>
    <xf numFmtId="0" fontId="3" fillId="3" borderId="67" xfId="2" applyFill="1" applyBorder="1" applyAlignment="1" applyProtection="1">
      <alignment horizontal="left"/>
      <protection locked="0"/>
    </xf>
    <xf numFmtId="0" fontId="3" fillId="3" borderId="68" xfId="2" applyFill="1" applyBorder="1" applyAlignment="1" applyProtection="1">
      <alignment horizontal="left"/>
      <protection locked="0"/>
    </xf>
    <xf numFmtId="0" fontId="3" fillId="3" borderId="69" xfId="2" applyFill="1" applyBorder="1" applyAlignment="1" applyProtection="1">
      <alignment horizontal="left"/>
      <protection locked="0"/>
    </xf>
    <xf numFmtId="0" fontId="21" fillId="0" borderId="0" xfId="2" applyFont="1" applyAlignment="1">
      <alignment horizontal="left" vertical="center" shrinkToFit="1"/>
    </xf>
    <xf numFmtId="0" fontId="3" fillId="3" borderId="0" xfId="2" applyFill="1" applyAlignment="1" applyProtection="1">
      <alignment horizontal="left"/>
      <protection locked="0"/>
    </xf>
    <xf numFmtId="0" fontId="27" fillId="2" borderId="0" xfId="2" applyFont="1" applyFill="1" applyAlignment="1">
      <alignment horizontal="left" vertical="center"/>
    </xf>
    <xf numFmtId="0" fontId="27" fillId="2" borderId="8" xfId="2" applyFont="1" applyFill="1" applyBorder="1" applyAlignment="1">
      <alignment horizontal="left" vertical="center"/>
    </xf>
    <xf numFmtId="0" fontId="9" fillId="3" borderId="0" xfId="2" applyFont="1" applyFill="1" applyAlignment="1" applyProtection="1">
      <alignment horizontal="left" indent="1" shrinkToFit="1"/>
      <protection locked="0"/>
    </xf>
    <xf numFmtId="0" fontId="9" fillId="3" borderId="8" xfId="2" applyFont="1" applyFill="1" applyBorder="1" applyAlignment="1" applyProtection="1">
      <alignment horizontal="left" indent="1" shrinkToFit="1"/>
      <protection locked="0"/>
    </xf>
    <xf numFmtId="0" fontId="3" fillId="3" borderId="10" xfId="2" applyFill="1" applyBorder="1" applyAlignment="1" applyProtection="1">
      <alignment horizontal="left"/>
      <protection locked="0"/>
    </xf>
    <xf numFmtId="0" fontId="3" fillId="2" borderId="30" xfId="2" applyFill="1" applyBorder="1" applyAlignment="1" applyProtection="1">
      <alignment horizontal="center" vertical="center"/>
      <protection locked="0"/>
    </xf>
    <xf numFmtId="0" fontId="3" fillId="2" borderId="62" xfId="2" applyFill="1" applyBorder="1" applyAlignment="1" applyProtection="1">
      <alignment horizontal="center" vertical="center"/>
      <protection locked="0"/>
    </xf>
    <xf numFmtId="0" fontId="3" fillId="2" borderId="63" xfId="2" applyFill="1" applyBorder="1" applyAlignment="1" applyProtection="1">
      <alignment horizontal="center" vertical="center"/>
      <protection locked="0"/>
    </xf>
    <xf numFmtId="0" fontId="3" fillId="3" borderId="64" xfId="2" applyFill="1" applyBorder="1" applyAlignment="1" applyProtection="1">
      <alignment horizontal="left"/>
      <protection locked="0"/>
    </xf>
    <xf numFmtId="0" fontId="3" fillId="3" borderId="65" xfId="2" applyFill="1" applyBorder="1" applyAlignment="1" applyProtection="1">
      <alignment horizontal="left"/>
      <protection locked="0"/>
    </xf>
    <xf numFmtId="0" fontId="3" fillId="3" borderId="66" xfId="2" applyFill="1" applyBorder="1" applyAlignment="1" applyProtection="1">
      <alignment horizontal="left"/>
      <protection locked="0"/>
    </xf>
    <xf numFmtId="0" fontId="45" fillId="3" borderId="0" xfId="2" applyFont="1" applyFill="1" applyAlignment="1">
      <alignment horizontal="left" indent="1" shrinkToFit="1"/>
    </xf>
    <xf numFmtId="0" fontId="30" fillId="3" borderId="10" xfId="2" applyFont="1" applyFill="1" applyBorder="1" applyAlignment="1">
      <alignment horizontal="left" indent="1"/>
    </xf>
    <xf numFmtId="0" fontId="30" fillId="3" borderId="11" xfId="2" applyFont="1" applyFill="1" applyBorder="1" applyAlignment="1">
      <alignment horizontal="left" indent="1"/>
    </xf>
    <xf numFmtId="0" fontId="6" fillId="2" borderId="3" xfId="2" applyFont="1" applyFill="1" applyBorder="1" applyAlignment="1">
      <alignment horizontal="left" vertical="center"/>
    </xf>
    <xf numFmtId="0" fontId="31" fillId="0" borderId="100" xfId="2" applyFont="1" applyBorder="1" applyAlignment="1">
      <alignment horizontal="left" vertical="center" shrinkToFit="1"/>
    </xf>
    <xf numFmtId="0" fontId="31" fillId="0" borderId="62" xfId="2" applyFont="1" applyBorder="1" applyAlignment="1">
      <alignment horizontal="left" vertical="center" shrinkToFit="1"/>
    </xf>
    <xf numFmtId="0" fontId="31" fillId="0" borderId="63" xfId="2" applyFont="1" applyBorder="1" applyAlignment="1">
      <alignment horizontal="left" vertical="center" shrinkToFit="1"/>
    </xf>
    <xf numFmtId="0" fontId="56" fillId="2" borderId="0" xfId="2" applyFont="1" applyFill="1" applyAlignment="1">
      <alignment horizontal="left" vertical="center"/>
    </xf>
    <xf numFmtId="0" fontId="28" fillId="3" borderId="0" xfId="2" applyFont="1" applyFill="1" applyAlignment="1">
      <alignment horizontal="left" indent="1"/>
    </xf>
    <xf numFmtId="0" fontId="28" fillId="3" borderId="8" xfId="2" applyFont="1" applyFill="1" applyBorder="1" applyAlignment="1">
      <alignment horizontal="left" indent="1"/>
    </xf>
    <xf numFmtId="0" fontId="27" fillId="2" borderId="0" xfId="2" applyFont="1" applyFill="1" applyAlignment="1">
      <alignment horizontal="center"/>
    </xf>
    <xf numFmtId="0" fontId="27" fillId="3" borderId="0" xfId="2" applyFont="1" applyFill="1" applyAlignment="1">
      <alignment horizontal="right" vertical="center"/>
    </xf>
    <xf numFmtId="0" fontId="3" fillId="3" borderId="59" xfId="2" applyFill="1" applyBorder="1" applyAlignment="1">
      <alignment horizontal="left" vertical="center"/>
    </xf>
    <xf numFmtId="0" fontId="3" fillId="3" borderId="60" xfId="2" applyFill="1" applyBorder="1" applyAlignment="1">
      <alignment horizontal="left" vertical="center"/>
    </xf>
    <xf numFmtId="0" fontId="3" fillId="3" borderId="61" xfId="2" applyFill="1" applyBorder="1" applyAlignment="1">
      <alignment horizontal="left" vertical="center"/>
    </xf>
    <xf numFmtId="0" fontId="3" fillId="3" borderId="79" xfId="2" applyFill="1" applyBorder="1" applyAlignment="1">
      <alignment horizontal="center" vertical="center"/>
    </xf>
    <xf numFmtId="0" fontId="3" fillId="3" borderId="80" xfId="2" applyFill="1" applyBorder="1" applyAlignment="1">
      <alignment horizontal="center" vertical="center"/>
    </xf>
    <xf numFmtId="0" fontId="6" fillId="0" borderId="91" xfId="2" applyFont="1" applyBorder="1" applyAlignment="1">
      <alignment horizontal="distributed" vertical="center"/>
    </xf>
    <xf numFmtId="0" fontId="6" fillId="0" borderId="60" xfId="2" applyFont="1" applyBorder="1" applyAlignment="1">
      <alignment horizontal="distributed" vertical="center"/>
    </xf>
    <xf numFmtId="0" fontId="6" fillId="0" borderId="61" xfId="2" applyFont="1" applyBorder="1" applyAlignment="1">
      <alignment horizontal="distributed" vertical="center"/>
    </xf>
    <xf numFmtId="0" fontId="3" fillId="3" borderId="59" xfId="2" applyFill="1" applyBorder="1" applyAlignment="1">
      <alignment horizontal="center" vertical="center"/>
    </xf>
    <xf numFmtId="0" fontId="3" fillId="3" borderId="61" xfId="2" applyFill="1" applyBorder="1" applyAlignment="1">
      <alignment horizontal="center" vertical="center"/>
    </xf>
    <xf numFmtId="0" fontId="6" fillId="0" borderId="94" xfId="2" applyFont="1" applyBorder="1" applyAlignment="1">
      <alignment horizontal="distributed" vertical="center"/>
    </xf>
    <xf numFmtId="0" fontId="6" fillId="0" borderId="81" xfId="2" applyFont="1" applyBorder="1" applyAlignment="1">
      <alignment horizontal="distributed" vertical="center"/>
    </xf>
    <xf numFmtId="0" fontId="6" fillId="0" borderId="80" xfId="2" applyFont="1" applyBorder="1" applyAlignment="1">
      <alignment horizontal="distributed" vertical="center"/>
    </xf>
    <xf numFmtId="0" fontId="28" fillId="3" borderId="64" xfId="2" applyFont="1" applyFill="1" applyBorder="1" applyAlignment="1">
      <alignment horizontal="left" vertical="center"/>
    </xf>
    <xf numFmtId="0" fontId="28" fillId="3" borderId="65" xfId="2" applyFont="1" applyFill="1" applyBorder="1" applyAlignment="1">
      <alignment horizontal="left" vertical="center"/>
    </xf>
    <xf numFmtId="0" fontId="28" fillId="3" borderId="66" xfId="2" applyFont="1" applyFill="1" applyBorder="1" applyAlignment="1">
      <alignment horizontal="left" vertical="center"/>
    </xf>
    <xf numFmtId="0" fontId="28" fillId="3" borderId="21" xfId="2" applyFont="1" applyFill="1" applyBorder="1" applyAlignment="1">
      <alignment horizontal="center" vertical="center"/>
    </xf>
    <xf numFmtId="0" fontId="28" fillId="3" borderId="23" xfId="2" applyFont="1" applyFill="1" applyBorder="1" applyAlignment="1">
      <alignment horizontal="center" vertical="center"/>
    </xf>
    <xf numFmtId="0" fontId="6" fillId="0" borderId="96" xfId="2" applyFont="1" applyBorder="1" applyAlignment="1">
      <alignment horizontal="distributed" vertical="center"/>
    </xf>
    <xf numFmtId="0" fontId="6" fillId="0" borderId="134" xfId="2" applyFont="1" applyBorder="1" applyAlignment="1">
      <alignment horizontal="distributed" vertical="center"/>
    </xf>
    <xf numFmtId="0" fontId="6" fillId="0" borderId="74" xfId="2" applyFont="1" applyBorder="1" applyAlignment="1">
      <alignment horizontal="distributed" vertical="center"/>
    </xf>
    <xf numFmtId="0" fontId="6" fillId="0" borderId="132" xfId="2" applyFont="1" applyBorder="1" applyAlignment="1">
      <alignment horizontal="distributed" vertical="center"/>
    </xf>
    <xf numFmtId="0" fontId="6" fillId="0" borderId="76" xfId="2" applyFont="1" applyBorder="1" applyAlignment="1">
      <alignment horizontal="distributed" vertical="center"/>
    </xf>
    <xf numFmtId="0" fontId="6" fillId="0" borderId="75" xfId="2" applyFont="1" applyBorder="1" applyAlignment="1">
      <alignment horizontal="distributed" vertical="center"/>
    </xf>
    <xf numFmtId="0" fontId="3" fillId="3" borderId="67" xfId="2" applyFill="1" applyBorder="1" applyAlignment="1">
      <alignment horizontal="left" vertical="center"/>
    </xf>
    <xf numFmtId="0" fontId="3" fillId="3" borderId="68" xfId="2" applyFill="1" applyBorder="1" applyAlignment="1">
      <alignment horizontal="left" vertical="center"/>
    </xf>
    <xf numFmtId="0" fontId="3" fillId="3" borderId="69" xfId="2" applyFill="1" applyBorder="1" applyAlignment="1">
      <alignment horizontal="left" vertical="center"/>
    </xf>
    <xf numFmtId="0" fontId="3" fillId="3" borderId="67" xfId="2" applyFill="1" applyBorder="1" applyAlignment="1">
      <alignment horizontal="center" vertical="center"/>
    </xf>
    <xf numFmtId="0" fontId="3" fillId="3" borderId="69" xfId="2" applyFill="1" applyBorder="1" applyAlignment="1">
      <alignment horizontal="center" vertical="center"/>
    </xf>
    <xf numFmtId="0" fontId="6" fillId="0" borderId="98" xfId="2" applyFont="1" applyBorder="1" applyAlignment="1">
      <alignment horizontal="distributed" vertical="center"/>
    </xf>
    <xf numFmtId="0" fontId="6" fillId="0" borderId="53" xfId="2" applyFont="1" applyBorder="1" applyAlignment="1">
      <alignment horizontal="distributed" vertical="center"/>
    </xf>
    <xf numFmtId="0" fontId="6" fillId="0" borderId="97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131" xfId="2" applyFont="1" applyBorder="1" applyAlignment="1">
      <alignment horizontal="distributed" vertical="center"/>
    </xf>
    <xf numFmtId="0" fontId="6" fillId="0" borderId="83" xfId="2" applyFont="1" applyBorder="1" applyAlignment="1">
      <alignment horizontal="distributed" vertical="center"/>
    </xf>
    <xf numFmtId="0" fontId="6" fillId="0" borderId="88" xfId="2" applyFont="1" applyBorder="1" applyAlignment="1">
      <alignment horizontal="distributed" vertical="center"/>
    </xf>
    <xf numFmtId="0" fontId="3" fillId="2" borderId="79" xfId="2" applyFill="1" applyBorder="1" applyAlignment="1">
      <alignment horizontal="center" vertical="center"/>
    </xf>
    <xf numFmtId="0" fontId="3" fillId="2" borderId="81" xfId="2" applyFill="1" applyBorder="1" applyAlignment="1">
      <alignment horizontal="center" vertical="center"/>
    </xf>
    <xf numFmtId="0" fontId="47" fillId="3" borderId="6" xfId="2" applyFont="1" applyFill="1" applyBorder="1" applyAlignment="1">
      <alignment horizontal="center" vertical="center"/>
    </xf>
    <xf numFmtId="0" fontId="47" fillId="3" borderId="3" xfId="2" applyFont="1" applyFill="1" applyBorder="1" applyAlignment="1">
      <alignment horizontal="center" vertical="center"/>
    </xf>
    <xf numFmtId="0" fontId="47" fillId="3" borderId="17" xfId="2" applyFont="1" applyFill="1" applyBorder="1" applyAlignment="1">
      <alignment horizontal="center" vertical="center"/>
    </xf>
    <xf numFmtId="0" fontId="47" fillId="3" borderId="9" xfId="2" applyFont="1" applyFill="1" applyBorder="1" applyAlignment="1">
      <alignment horizontal="center" vertical="center"/>
    </xf>
    <xf numFmtId="0" fontId="47" fillId="3" borderId="10" xfId="2" applyFont="1" applyFill="1" applyBorder="1" applyAlignment="1">
      <alignment horizontal="center" vertical="center"/>
    </xf>
    <xf numFmtId="0" fontId="47" fillId="3" borderId="11" xfId="2" applyFont="1" applyFill="1" applyBorder="1" applyAlignment="1">
      <alignment horizontal="center" vertical="center"/>
    </xf>
    <xf numFmtId="0" fontId="22" fillId="0" borderId="27" xfId="2" applyFont="1" applyBorder="1" applyAlignment="1">
      <alignment horizontal="center" vertical="center" wrapText="1"/>
    </xf>
    <xf numFmtId="0" fontId="22" fillId="0" borderId="78" xfId="2" applyFont="1" applyBorder="1" applyAlignment="1">
      <alignment horizontal="center" vertical="center" wrapText="1"/>
    </xf>
    <xf numFmtId="0" fontId="22" fillId="0" borderId="54" xfId="2" applyFont="1" applyBorder="1" applyAlignment="1">
      <alignment horizontal="center" vertical="center" wrapText="1"/>
    </xf>
    <xf numFmtId="0" fontId="22" fillId="0" borderId="4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right" vertical="center" wrapText="1"/>
    </xf>
    <xf numFmtId="0" fontId="10" fillId="0" borderId="0" xfId="2" applyFont="1" applyAlignment="1">
      <alignment horizontal="right" vertical="center" wrapText="1"/>
    </xf>
    <xf numFmtId="0" fontId="10" fillId="0" borderId="26" xfId="2" applyFont="1" applyBorder="1" applyAlignment="1">
      <alignment horizontal="right" vertical="center" wrapText="1"/>
    </xf>
    <xf numFmtId="0" fontId="10" fillId="0" borderId="28" xfId="2" applyFont="1" applyBorder="1" applyAlignment="1">
      <alignment horizontal="right" vertical="center" wrapText="1"/>
    </xf>
    <xf numFmtId="0" fontId="4" fillId="2" borderId="130" xfId="2" applyFont="1" applyFill="1" applyBorder="1" applyAlignment="1">
      <alignment horizontal="center" vertical="center" wrapText="1"/>
    </xf>
    <xf numFmtId="0" fontId="4" fillId="2" borderId="78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0" fontId="6" fillId="0" borderId="54" xfId="2" applyFont="1" applyBorder="1" applyAlignment="1">
      <alignment horizontal="distributed" vertical="center"/>
    </xf>
    <xf numFmtId="0" fontId="6" fillId="0" borderId="101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6" fillId="0" borderId="93" xfId="2" applyFont="1" applyBorder="1" applyAlignment="1">
      <alignment horizontal="distributed" vertical="center"/>
    </xf>
    <xf numFmtId="0" fontId="6" fillId="0" borderId="68" xfId="2" applyFont="1" applyBorder="1" applyAlignment="1">
      <alignment horizontal="distributed" vertical="center"/>
    </xf>
    <xf numFmtId="0" fontId="6" fillId="0" borderId="69" xfId="2" applyFont="1" applyBorder="1" applyAlignment="1">
      <alignment horizontal="distributed" vertical="center"/>
    </xf>
    <xf numFmtId="0" fontId="5" fillId="2" borderId="64" xfId="2" applyFont="1" applyFill="1" applyBorder="1" applyAlignment="1">
      <alignment horizontal="center" vertical="center" justifyLastLine="1"/>
    </xf>
    <xf numFmtId="0" fontId="5" fillId="2" borderId="65" xfId="2" applyFont="1" applyFill="1" applyBorder="1" applyAlignment="1">
      <alignment horizontal="center" vertical="center" justifyLastLine="1"/>
    </xf>
    <xf numFmtId="0" fontId="30" fillId="3" borderId="136" xfId="2" applyFont="1" applyFill="1" applyBorder="1" applyAlignment="1">
      <alignment horizontal="center" vertical="center"/>
    </xf>
    <xf numFmtId="0" fontId="30" fillId="3" borderId="36" xfId="2" applyFont="1" applyFill="1" applyBorder="1" applyAlignment="1">
      <alignment horizontal="center" vertical="center"/>
    </xf>
    <xf numFmtId="0" fontId="30" fillId="3" borderId="57" xfId="2" applyFont="1" applyFill="1" applyBorder="1" applyAlignment="1">
      <alignment horizontal="center" vertical="center"/>
    </xf>
    <xf numFmtId="0" fontId="5" fillId="2" borderId="66" xfId="2" applyFont="1" applyFill="1" applyBorder="1" applyAlignment="1">
      <alignment horizontal="distributed" vertical="center" justifyLastLine="1"/>
    </xf>
    <xf numFmtId="0" fontId="5" fillId="2" borderId="12" xfId="2" applyFont="1" applyFill="1" applyBorder="1" applyAlignment="1">
      <alignment horizontal="distributed" vertical="center" justifyLastLine="1"/>
    </xf>
    <xf numFmtId="0" fontId="5" fillId="2" borderId="64" xfId="2" applyFont="1" applyFill="1" applyBorder="1" applyAlignment="1">
      <alignment horizontal="distributed" vertical="center" justifyLastLine="1"/>
    </xf>
    <xf numFmtId="0" fontId="5" fillId="2" borderId="65" xfId="2" applyFont="1" applyFill="1" applyBorder="1" applyAlignment="1">
      <alignment horizontal="distributed" vertical="center" justifyLastLine="1"/>
    </xf>
    <xf numFmtId="0" fontId="4" fillId="2" borderId="79" xfId="2" applyFont="1" applyFill="1" applyBorder="1" applyAlignment="1">
      <alignment horizontal="left" vertical="center" wrapText="1" shrinkToFit="1"/>
    </xf>
    <xf numFmtId="0" fontId="4" fillId="2" borderId="26" xfId="2" applyFont="1" applyFill="1" applyBorder="1" applyAlignment="1">
      <alignment horizontal="left" vertical="center" wrapText="1" shrinkToFit="1"/>
    </xf>
    <xf numFmtId="0" fontId="4" fillId="2" borderId="80" xfId="2" applyFont="1" applyFill="1" applyBorder="1" applyAlignment="1">
      <alignment horizontal="right" vertical="center" wrapText="1" shrinkToFit="1"/>
    </xf>
    <xf numFmtId="0" fontId="4" fillId="2" borderId="27" xfId="2" applyFont="1" applyFill="1" applyBorder="1" applyAlignment="1">
      <alignment horizontal="right" vertical="center" shrinkToFit="1"/>
    </xf>
    <xf numFmtId="0" fontId="5" fillId="2" borderId="21" xfId="2" quotePrefix="1" applyFont="1" applyFill="1" applyBorder="1" applyAlignment="1">
      <alignment horizontal="center" vertical="center"/>
    </xf>
    <xf numFmtId="0" fontId="5" fillId="2" borderId="22" xfId="2" quotePrefix="1" applyFont="1" applyFill="1" applyBorder="1" applyAlignment="1">
      <alignment horizontal="center" vertical="center"/>
    </xf>
    <xf numFmtId="0" fontId="5" fillId="2" borderId="23" xfId="2" quotePrefix="1" applyFont="1" applyFill="1" applyBorder="1" applyAlignment="1">
      <alignment horizontal="center" vertical="center"/>
    </xf>
    <xf numFmtId="0" fontId="14" fillId="2" borderId="87" xfId="2" applyFont="1" applyFill="1" applyBorder="1" applyAlignment="1">
      <alignment horizontal="left" vertical="top"/>
    </xf>
    <xf numFmtId="0" fontId="14" fillId="2" borderId="83" xfId="2" applyFont="1" applyFill="1" applyBorder="1" applyAlignment="1">
      <alignment horizontal="left" vertical="top"/>
    </xf>
    <xf numFmtId="0" fontId="14" fillId="2" borderId="88" xfId="2" applyFont="1" applyFill="1" applyBorder="1" applyAlignment="1">
      <alignment horizontal="left" vertical="top"/>
    </xf>
    <xf numFmtId="0" fontId="14" fillId="0" borderId="21" xfId="6" applyFont="1" applyBorder="1" applyAlignment="1">
      <alignment horizontal="center" vertical="center"/>
    </xf>
    <xf numFmtId="0" fontId="14" fillId="0" borderId="23" xfId="6" applyFont="1" applyBorder="1" applyAlignment="1">
      <alignment horizontal="center" vertical="center"/>
    </xf>
    <xf numFmtId="0" fontId="5" fillId="2" borderId="64" xfId="2" applyFont="1" applyFill="1" applyBorder="1" applyAlignment="1">
      <alignment horizontal="center" vertical="center"/>
    </xf>
    <xf numFmtId="0" fontId="5" fillId="2" borderId="65" xfId="2" applyFont="1" applyFill="1" applyBorder="1" applyAlignment="1">
      <alignment horizontal="center" vertical="center"/>
    </xf>
    <xf numFmtId="177" fontId="14" fillId="2" borderId="64" xfId="4" applyNumberFormat="1" applyFont="1" applyFill="1" applyBorder="1" applyAlignment="1" applyProtection="1">
      <alignment horizontal="left" vertical="top"/>
    </xf>
    <xf numFmtId="177" fontId="14" fillId="2" borderId="66" xfId="4" applyNumberFormat="1" applyFont="1" applyFill="1" applyBorder="1" applyAlignment="1" applyProtection="1">
      <alignment horizontal="left" vertical="top"/>
    </xf>
    <xf numFmtId="0" fontId="5" fillId="2" borderId="59" xfId="2" quotePrefix="1" applyFont="1" applyFill="1" applyBorder="1" applyAlignment="1">
      <alignment horizontal="center" vertical="center"/>
    </xf>
    <xf numFmtId="0" fontId="5" fillId="2" borderId="60" xfId="2" quotePrefix="1" applyFont="1" applyFill="1" applyBorder="1" applyAlignment="1">
      <alignment horizontal="center" vertical="center"/>
    </xf>
    <xf numFmtId="0" fontId="5" fillId="2" borderId="61" xfId="2" quotePrefix="1" applyFont="1" applyFill="1" applyBorder="1" applyAlignment="1">
      <alignment horizontal="center" vertical="center"/>
    </xf>
    <xf numFmtId="0" fontId="14" fillId="0" borderId="59" xfId="6" applyFont="1" applyBorder="1" applyAlignment="1">
      <alignment horizontal="center" vertical="center"/>
    </xf>
    <xf numFmtId="0" fontId="14" fillId="0" borderId="61" xfId="6" applyFont="1" applyBorder="1" applyAlignment="1">
      <alignment horizontal="center" vertical="center"/>
    </xf>
    <xf numFmtId="0" fontId="5" fillId="2" borderId="59" xfId="2" applyFont="1" applyFill="1" applyBorder="1" applyAlignment="1">
      <alignment horizontal="center" vertical="center"/>
    </xf>
    <xf numFmtId="0" fontId="5" fillId="2" borderId="60" xfId="2" applyFont="1" applyFill="1" applyBorder="1" applyAlignment="1">
      <alignment horizontal="center" vertical="center"/>
    </xf>
    <xf numFmtId="177" fontId="9" fillId="2" borderId="59" xfId="4" applyNumberFormat="1" applyFont="1" applyFill="1" applyBorder="1" applyAlignment="1" applyProtection="1">
      <alignment horizontal="center" vertical="center"/>
    </xf>
    <xf numFmtId="177" fontId="9" fillId="2" borderId="61" xfId="4" applyNumberFormat="1" applyFont="1" applyFill="1" applyBorder="1" applyAlignment="1" applyProtection="1">
      <alignment horizontal="center" vertical="center"/>
    </xf>
    <xf numFmtId="0" fontId="5" fillId="2" borderId="52" xfId="2" applyFont="1" applyFill="1" applyBorder="1" applyAlignment="1">
      <alignment horizontal="distributed" vertical="center" justifyLastLine="1"/>
    </xf>
    <xf numFmtId="0" fontId="5" fillId="2" borderId="53" xfId="2" applyFont="1" applyFill="1" applyBorder="1" applyAlignment="1">
      <alignment horizontal="distributed" vertical="center" justifyLastLine="1"/>
    </xf>
    <xf numFmtId="0" fontId="5" fillId="2" borderId="54" xfId="2" applyFont="1" applyFill="1" applyBorder="1" applyAlignment="1">
      <alignment horizontal="distributed" vertical="center" justifyLastLine="1"/>
    </xf>
    <xf numFmtId="0" fontId="5" fillId="2" borderId="52" xfId="2" applyFont="1" applyFill="1" applyBorder="1" applyAlignment="1">
      <alignment horizontal="left" vertical="top"/>
    </xf>
    <xf numFmtId="0" fontId="5" fillId="2" borderId="53" xfId="2" applyFont="1" applyFill="1" applyBorder="1" applyAlignment="1">
      <alignment horizontal="left" vertical="top"/>
    </xf>
    <xf numFmtId="0" fontId="4" fillId="2" borderId="42" xfId="2" applyFont="1" applyFill="1" applyBorder="1" applyAlignment="1">
      <alignment horizontal="center" vertical="center"/>
    </xf>
    <xf numFmtId="0" fontId="9" fillId="2" borderId="59" xfId="2" quotePrefix="1" applyFont="1" applyFill="1" applyBorder="1" applyAlignment="1">
      <alignment horizontal="center" vertical="center"/>
    </xf>
    <xf numFmtId="0" fontId="9" fillId="2" borderId="60" xfId="2" quotePrefix="1" applyFont="1" applyFill="1" applyBorder="1" applyAlignment="1">
      <alignment horizontal="center" vertical="center"/>
    </xf>
    <xf numFmtId="0" fontId="9" fillId="2" borderId="61" xfId="2" quotePrefix="1" applyFont="1" applyFill="1" applyBorder="1" applyAlignment="1">
      <alignment horizontal="center" vertical="center"/>
    </xf>
    <xf numFmtId="0" fontId="9" fillId="2" borderId="59" xfId="2" applyFont="1" applyFill="1" applyBorder="1" applyAlignment="1">
      <alignment horizontal="center" vertical="center"/>
    </xf>
    <xf numFmtId="0" fontId="9" fillId="2" borderId="60" xfId="2" applyFont="1" applyFill="1" applyBorder="1" applyAlignment="1">
      <alignment horizontal="center" vertical="center"/>
    </xf>
    <xf numFmtId="0" fontId="5" fillId="2" borderId="26" xfId="2" quotePrefix="1" applyFont="1" applyFill="1" applyBorder="1" applyAlignment="1">
      <alignment horizontal="center" vertical="center"/>
    </xf>
    <xf numFmtId="0" fontId="5" fillId="2" borderId="28" xfId="2" quotePrefix="1" applyFont="1" applyFill="1" applyBorder="1" applyAlignment="1">
      <alignment horizontal="center" vertical="center"/>
    </xf>
    <xf numFmtId="0" fontId="5" fillId="2" borderId="27" xfId="2" quotePrefix="1" applyFont="1" applyFill="1" applyBorder="1" applyAlignment="1">
      <alignment horizontal="center" vertical="center"/>
    </xf>
    <xf numFmtId="0" fontId="9" fillId="2" borderId="73" xfId="2" quotePrefix="1" applyFont="1" applyFill="1" applyBorder="1" applyAlignment="1">
      <alignment horizontal="center" vertical="center"/>
    </xf>
    <xf numFmtId="0" fontId="9" fillId="2" borderId="76" xfId="2" quotePrefix="1" applyFont="1" applyFill="1" applyBorder="1" applyAlignment="1">
      <alignment horizontal="center" vertical="center"/>
    </xf>
    <xf numFmtId="0" fontId="9" fillId="2" borderId="75" xfId="2" quotePrefix="1" applyFont="1" applyFill="1" applyBorder="1" applyAlignment="1">
      <alignment horizontal="center" vertical="center"/>
    </xf>
    <xf numFmtId="0" fontId="14" fillId="0" borderId="26" xfId="6" applyFont="1" applyBorder="1" applyAlignment="1">
      <alignment horizontal="center" vertical="center"/>
    </xf>
    <xf numFmtId="0" fontId="14" fillId="0" borderId="27" xfId="6" applyFont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/>
    </xf>
    <xf numFmtId="177" fontId="9" fillId="2" borderId="26" xfId="4" applyNumberFormat="1" applyFont="1" applyFill="1" applyBorder="1" applyAlignment="1" applyProtection="1">
      <alignment horizontal="center" vertical="center"/>
    </xf>
    <xf numFmtId="177" fontId="9" fillId="2" borderId="27" xfId="4" applyNumberFormat="1" applyFont="1" applyFill="1" applyBorder="1" applyAlignment="1" applyProtection="1">
      <alignment horizontal="center" vertical="center"/>
    </xf>
    <xf numFmtId="0" fontId="6" fillId="0" borderId="100" xfId="2" applyFont="1" applyBorder="1" applyAlignment="1">
      <alignment horizontal="left" vertical="center" shrinkToFit="1"/>
    </xf>
    <xf numFmtId="0" fontId="6" fillId="0" borderId="62" xfId="2" applyFont="1" applyBorder="1" applyAlignment="1">
      <alignment horizontal="left" vertical="center" shrinkToFit="1"/>
    </xf>
    <xf numFmtId="0" fontId="6" fillId="0" borderId="63" xfId="2" applyFont="1" applyBorder="1" applyAlignment="1">
      <alignment horizontal="left" vertical="center" shrinkToFit="1"/>
    </xf>
    <xf numFmtId="0" fontId="28" fillId="3" borderId="59" xfId="2" applyFont="1" applyFill="1" applyBorder="1" applyAlignment="1">
      <alignment horizontal="left" vertical="center"/>
    </xf>
    <xf numFmtId="0" fontId="28" fillId="3" borderId="60" xfId="2" applyFont="1" applyFill="1" applyBorder="1" applyAlignment="1">
      <alignment horizontal="left" vertical="center"/>
    </xf>
    <xf numFmtId="0" fontId="28" fillId="3" borderId="61" xfId="2" applyFont="1" applyFill="1" applyBorder="1" applyAlignment="1">
      <alignment horizontal="left" vertical="center"/>
    </xf>
    <xf numFmtId="0" fontId="28" fillId="3" borderId="59" xfId="2" applyFont="1" applyFill="1" applyBorder="1" applyAlignment="1">
      <alignment horizontal="center" vertical="center"/>
    </xf>
    <xf numFmtId="0" fontId="28" fillId="3" borderId="61" xfId="2" applyFont="1" applyFill="1" applyBorder="1" applyAlignment="1">
      <alignment horizontal="center" vertical="center"/>
    </xf>
    <xf numFmtId="0" fontId="28" fillId="3" borderId="67" xfId="2" applyFont="1" applyFill="1" applyBorder="1" applyAlignment="1">
      <alignment horizontal="left" vertical="center"/>
    </xf>
    <xf numFmtId="0" fontId="28" fillId="3" borderId="68" xfId="2" applyFont="1" applyFill="1" applyBorder="1" applyAlignment="1">
      <alignment horizontal="left" vertical="center"/>
    </xf>
    <xf numFmtId="0" fontId="28" fillId="3" borderId="69" xfId="2" applyFont="1" applyFill="1" applyBorder="1" applyAlignment="1">
      <alignment horizontal="left" vertical="center"/>
    </xf>
    <xf numFmtId="0" fontId="28" fillId="3" borderId="67" xfId="2" applyFont="1" applyFill="1" applyBorder="1" applyAlignment="1">
      <alignment horizontal="center" vertical="center"/>
    </xf>
    <xf numFmtId="0" fontId="28" fillId="3" borderId="69" xfId="2" applyFont="1" applyFill="1" applyBorder="1" applyAlignment="1">
      <alignment horizontal="center" vertical="center"/>
    </xf>
    <xf numFmtId="0" fontId="5" fillId="2" borderId="79" xfId="2" applyFont="1" applyFill="1" applyBorder="1" applyAlignment="1">
      <alignment horizontal="left" vertical="center" wrapText="1" shrinkToFit="1"/>
    </xf>
    <xf numFmtId="0" fontId="5" fillId="2" borderId="80" xfId="2" applyFont="1" applyFill="1" applyBorder="1" applyAlignment="1">
      <alignment horizontal="left" vertical="center" shrinkToFit="1"/>
    </xf>
    <xf numFmtId="0" fontId="5" fillId="2" borderId="26" xfId="2" applyFont="1" applyFill="1" applyBorder="1" applyAlignment="1">
      <alignment horizontal="left" vertical="center" shrinkToFit="1"/>
    </xf>
    <xf numFmtId="0" fontId="5" fillId="2" borderId="27" xfId="2" applyFont="1" applyFill="1" applyBorder="1" applyAlignment="1">
      <alignment horizontal="left" vertical="center" shrinkToFit="1"/>
    </xf>
    <xf numFmtId="0" fontId="14" fillId="0" borderId="64" xfId="6" applyFont="1" applyBorder="1" applyAlignment="1">
      <alignment horizontal="center" vertical="center"/>
    </xf>
    <xf numFmtId="0" fontId="14" fillId="0" borderId="66" xfId="6" applyFont="1" applyBorder="1" applyAlignment="1">
      <alignment horizontal="center" vertical="center"/>
    </xf>
    <xf numFmtId="0" fontId="3" fillId="0" borderId="102" xfId="2" applyBorder="1" applyAlignment="1">
      <alignment horizontal="distributed" vertical="center" justifyLastLine="1"/>
    </xf>
    <xf numFmtId="0" fontId="3" fillId="0" borderId="53" xfId="2" applyBorder="1" applyAlignment="1">
      <alignment horizontal="distributed" vertical="center" justifyLastLine="1"/>
    </xf>
    <xf numFmtId="0" fontId="3" fillId="0" borderId="54" xfId="2" applyBorder="1" applyAlignment="1">
      <alignment horizontal="distributed" vertical="center" justifyLastLine="1"/>
    </xf>
    <xf numFmtId="0" fontId="55" fillId="0" borderId="0" xfId="2" applyFont="1" applyAlignment="1">
      <alignment horizontal="left" vertical="center"/>
    </xf>
    <xf numFmtId="0" fontId="55" fillId="0" borderId="8" xfId="2" applyFont="1" applyBorder="1" applyAlignment="1">
      <alignment horizontal="left" vertical="center"/>
    </xf>
    <xf numFmtId="0" fontId="28" fillId="3" borderId="0" xfId="2" applyFont="1" applyFill="1" applyAlignment="1" applyProtection="1">
      <alignment horizontal="left"/>
      <protection locked="0"/>
    </xf>
    <xf numFmtId="0" fontId="45" fillId="3" borderId="0" xfId="2" applyFont="1" applyFill="1" applyAlignment="1">
      <alignment horizontal="left" vertical="center" shrinkToFit="1"/>
    </xf>
    <xf numFmtId="0" fontId="45" fillId="3" borderId="8" xfId="2" applyFont="1" applyFill="1" applyBorder="1" applyAlignment="1">
      <alignment horizontal="left" vertical="center" shrinkToFit="1"/>
    </xf>
    <xf numFmtId="178" fontId="9" fillId="0" borderId="33" xfId="1" applyNumberFormat="1" applyFont="1" applyFill="1" applyBorder="1" applyAlignment="1" applyProtection="1">
      <alignment horizontal="left"/>
      <protection locked="0"/>
    </xf>
    <xf numFmtId="178" fontId="9" fillId="0" borderId="60" xfId="1" applyNumberFormat="1" applyFont="1" applyFill="1" applyBorder="1" applyAlignment="1" applyProtection="1">
      <alignment horizontal="left"/>
      <protection locked="0"/>
    </xf>
    <xf numFmtId="178" fontId="9" fillId="0" borderId="61" xfId="1" applyNumberFormat="1" applyFont="1" applyFill="1" applyBorder="1" applyAlignment="1" applyProtection="1">
      <alignment horizontal="left"/>
      <protection locked="0"/>
    </xf>
    <xf numFmtId="178" fontId="9" fillId="0" borderId="32" xfId="1" applyNumberFormat="1" applyFont="1" applyFill="1" applyBorder="1" applyAlignment="1" applyProtection="1">
      <alignment horizontal="left"/>
      <protection locked="0"/>
    </xf>
    <xf numFmtId="178" fontId="9" fillId="0" borderId="65" xfId="1" applyNumberFormat="1" applyFont="1" applyFill="1" applyBorder="1" applyAlignment="1" applyProtection="1">
      <alignment horizontal="left"/>
      <protection locked="0"/>
    </xf>
    <xf numFmtId="178" fontId="9" fillId="0" borderId="66" xfId="1" applyNumberFormat="1" applyFont="1" applyFill="1" applyBorder="1" applyAlignment="1" applyProtection="1">
      <alignment horizontal="left"/>
      <protection locked="0"/>
    </xf>
    <xf numFmtId="178" fontId="9" fillId="0" borderId="126" xfId="1" applyNumberFormat="1" applyFont="1" applyFill="1" applyBorder="1" applyAlignment="1" applyProtection="1">
      <alignment horizontal="left"/>
      <protection locked="0"/>
    </xf>
    <xf numFmtId="178" fontId="9" fillId="0" borderId="76" xfId="1" applyNumberFormat="1" applyFont="1" applyFill="1" applyBorder="1" applyAlignment="1" applyProtection="1">
      <alignment horizontal="left"/>
      <protection locked="0"/>
    </xf>
    <xf numFmtId="178" fontId="9" fillId="0" borderId="75" xfId="1" applyNumberFormat="1" applyFont="1" applyFill="1" applyBorder="1" applyAlignment="1" applyProtection="1">
      <alignment horizontal="left"/>
      <protection locked="0"/>
    </xf>
    <xf numFmtId="0" fontId="33" fillId="0" borderId="103" xfId="3" applyFont="1" applyBorder="1" applyAlignment="1">
      <alignment horizontal="distributed" vertical="center" indent="1"/>
    </xf>
    <xf numFmtId="0" fontId="35" fillId="0" borderId="0" xfId="3" applyFont="1" applyAlignment="1">
      <alignment horizontal="distributed" vertical="center" indent="1"/>
    </xf>
    <xf numFmtId="0" fontId="34" fillId="0" borderId="29" xfId="3" applyFont="1" applyBorder="1" applyAlignment="1">
      <alignment horizontal="center" vertical="center"/>
    </xf>
    <xf numFmtId="0" fontId="1" fillId="0" borderId="62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36" fillId="0" borderId="30" xfId="3" applyFont="1" applyBorder="1" applyAlignment="1">
      <alignment horizontal="center" vertical="center"/>
    </xf>
    <xf numFmtId="0" fontId="36" fillId="0" borderId="62" xfId="3" applyFont="1" applyBorder="1" applyAlignment="1">
      <alignment horizontal="center" vertical="center"/>
    </xf>
    <xf numFmtId="0" fontId="34" fillId="0" borderId="105" xfId="3" applyFont="1" applyBorder="1" applyAlignment="1" applyProtection="1">
      <alignment vertical="center"/>
      <protection locked="0"/>
    </xf>
    <xf numFmtId="0" fontId="1" fillId="0" borderId="22" xfId="3" applyBorder="1" applyAlignment="1" applyProtection="1">
      <alignment vertical="center"/>
      <protection locked="0"/>
    </xf>
    <xf numFmtId="0" fontId="1" fillId="0" borderId="23" xfId="3" applyBorder="1" applyAlignment="1" applyProtection="1">
      <alignment vertical="center"/>
      <protection locked="0"/>
    </xf>
    <xf numFmtId="0" fontId="1" fillId="0" borderId="107" xfId="3" applyBorder="1" applyAlignment="1" applyProtection="1">
      <alignment vertical="center"/>
      <protection locked="0"/>
    </xf>
    <xf numFmtId="0" fontId="1" fillId="0" borderId="28" xfId="3" applyBorder="1" applyAlignment="1" applyProtection="1">
      <alignment vertical="center"/>
      <protection locked="0"/>
    </xf>
    <xf numFmtId="0" fontId="1" fillId="0" borderId="27" xfId="3" applyBorder="1" applyAlignment="1" applyProtection="1">
      <alignment vertical="center"/>
      <protection locked="0"/>
    </xf>
    <xf numFmtId="0" fontId="34" fillId="0" borderId="21" xfId="3" applyFont="1" applyBorder="1" applyAlignment="1" applyProtection="1">
      <alignment vertical="center"/>
      <protection locked="0"/>
    </xf>
    <xf numFmtId="0" fontId="1" fillId="0" borderId="106" xfId="3" applyBorder="1" applyAlignment="1" applyProtection="1">
      <alignment vertical="center"/>
      <protection locked="0"/>
    </xf>
    <xf numFmtId="0" fontId="1" fillId="0" borderId="26" xfId="3" applyBorder="1" applyAlignment="1" applyProtection="1">
      <alignment vertical="center"/>
      <protection locked="0"/>
    </xf>
    <xf numFmtId="0" fontId="1" fillId="0" borderId="37" xfId="3" applyBorder="1" applyAlignment="1" applyProtection="1">
      <alignment vertical="center"/>
      <protection locked="0"/>
    </xf>
    <xf numFmtId="0" fontId="34" fillId="0" borderId="102" xfId="3" applyFont="1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51" fillId="0" borderId="52" xfId="3" applyFont="1" applyBorder="1" applyAlignment="1" applyProtection="1">
      <alignment horizontal="left" vertical="center"/>
      <protection locked="0"/>
    </xf>
    <xf numFmtId="0" fontId="50" fillId="0" borderId="53" xfId="3" applyFont="1" applyBorder="1" applyAlignment="1" applyProtection="1">
      <alignment horizontal="left" vertical="center"/>
      <protection locked="0"/>
    </xf>
    <xf numFmtId="0" fontId="50" fillId="0" borderId="54" xfId="3" applyFont="1" applyBorder="1" applyAlignment="1" applyProtection="1">
      <alignment horizontal="left" vertical="center"/>
      <protection locked="0"/>
    </xf>
    <xf numFmtId="182" fontId="52" fillId="0" borderId="53" xfId="3" applyNumberFormat="1" applyFont="1" applyBorder="1" applyAlignment="1" applyProtection="1">
      <alignment horizontal="center" vertical="center" shrinkToFit="1"/>
      <protection locked="0"/>
    </xf>
    <xf numFmtId="182" fontId="52" fillId="0" borderId="39" xfId="3" applyNumberFormat="1" applyFont="1" applyBorder="1" applyAlignment="1" applyProtection="1">
      <alignment horizontal="center" vertical="center" shrinkToFit="1"/>
      <protection locked="0"/>
    </xf>
    <xf numFmtId="0" fontId="36" fillId="0" borderId="104" xfId="3" applyFont="1" applyBorder="1" applyAlignment="1">
      <alignment horizontal="center" vertical="center"/>
    </xf>
    <xf numFmtId="0" fontId="37" fillId="0" borderId="29" xfId="3" applyFont="1" applyBorder="1" applyAlignment="1">
      <alignment horizontal="center" vertical="center"/>
    </xf>
    <xf numFmtId="0" fontId="49" fillId="5" borderId="1" xfId="3" applyFont="1" applyFill="1" applyBorder="1" applyAlignment="1" applyProtection="1">
      <alignment vertical="center"/>
      <protection locked="0"/>
    </xf>
    <xf numFmtId="0" fontId="50" fillId="5" borderId="1" xfId="3" applyFont="1" applyFill="1" applyBorder="1" applyAlignment="1" applyProtection="1">
      <alignment vertical="center"/>
      <protection locked="0"/>
    </xf>
    <xf numFmtId="0" fontId="50" fillId="5" borderId="2" xfId="3" applyFont="1" applyFill="1" applyBorder="1" applyAlignment="1" applyProtection="1">
      <alignment vertical="center"/>
      <protection locked="0"/>
    </xf>
    <xf numFmtId="38" fontId="34" fillId="4" borderId="52" xfId="3" applyNumberFormat="1" applyFont="1" applyFill="1" applyBorder="1" applyAlignment="1">
      <alignment vertical="center"/>
    </xf>
    <xf numFmtId="38" fontId="1" fillId="4" borderId="53" xfId="3" applyNumberFormat="1" applyFill="1" applyBorder="1" applyAlignment="1">
      <alignment vertical="center"/>
    </xf>
    <xf numFmtId="38" fontId="1" fillId="4" borderId="39" xfId="3" applyNumberFormat="1" applyFill="1" applyBorder="1" applyAlignment="1">
      <alignment vertical="center"/>
    </xf>
    <xf numFmtId="38" fontId="34" fillId="4" borderId="52" xfId="3" applyNumberFormat="1" applyFont="1" applyFill="1" applyBorder="1" applyAlignment="1">
      <alignment horizontal="right" vertical="center"/>
    </xf>
    <xf numFmtId="38" fontId="1" fillId="4" borderId="53" xfId="3" applyNumberFormat="1" applyFill="1" applyBorder="1" applyAlignment="1">
      <alignment horizontal="right" vertical="center"/>
    </xf>
    <xf numFmtId="38" fontId="1" fillId="4" borderId="39" xfId="3" applyNumberFormat="1" applyFill="1" applyBorder="1" applyAlignment="1">
      <alignment horizontal="right" vertical="center"/>
    </xf>
    <xf numFmtId="0" fontId="34" fillId="0" borderId="42" xfId="3" applyFont="1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184" fontId="34" fillId="4" borderId="52" xfId="3" applyNumberFormat="1" applyFont="1" applyFill="1" applyBorder="1" applyAlignment="1">
      <alignment horizontal="right" vertical="center"/>
    </xf>
    <xf numFmtId="184" fontId="1" fillId="4" borderId="39" xfId="3" applyNumberFormat="1" applyFill="1" applyBorder="1" applyAlignment="1">
      <alignment horizontal="right" vertical="center"/>
    </xf>
    <xf numFmtId="0" fontId="34" fillId="0" borderId="108" xfId="3" applyFont="1" applyBorder="1" applyAlignment="1">
      <alignment horizontal="center" vertical="center"/>
    </xf>
    <xf numFmtId="0" fontId="1" fillId="0" borderId="109" xfId="3" applyBorder="1" applyAlignment="1">
      <alignment horizontal="center" vertical="center"/>
    </xf>
    <xf numFmtId="0" fontId="52" fillId="0" borderId="110" xfId="3" applyFont="1" applyBorder="1" applyAlignment="1" applyProtection="1">
      <alignment horizontal="left" vertical="center" shrinkToFit="1"/>
      <protection locked="0"/>
    </xf>
    <xf numFmtId="0" fontId="52" fillId="0" borderId="111" xfId="3" applyFont="1" applyBorder="1" applyAlignment="1" applyProtection="1">
      <alignment horizontal="left" vertical="center" shrinkToFit="1"/>
      <protection locked="0"/>
    </xf>
    <xf numFmtId="0" fontId="50" fillId="5" borderId="111" xfId="3" applyFont="1" applyFill="1" applyBorder="1" applyAlignment="1" applyProtection="1">
      <alignment horizontal="center" vertical="center" shrinkToFit="1"/>
      <protection locked="0"/>
    </xf>
    <xf numFmtId="0" fontId="50" fillId="5" borderId="109" xfId="3" applyFont="1" applyFill="1" applyBorder="1" applyAlignment="1" applyProtection="1">
      <alignment horizontal="center" vertical="center" shrinkToFit="1"/>
      <protection locked="0"/>
    </xf>
    <xf numFmtId="0" fontId="34" fillId="0" borderId="112" xfId="3" applyFont="1" applyBorder="1" applyAlignment="1">
      <alignment horizontal="center" vertical="center"/>
    </xf>
    <xf numFmtId="0" fontId="1" fillId="0" borderId="112" xfId="3" applyBorder="1" applyAlignment="1">
      <alignment horizontal="center" vertical="center"/>
    </xf>
    <xf numFmtId="184" fontId="34" fillId="4" borderId="112" xfId="3" applyNumberFormat="1" applyFont="1" applyFill="1" applyBorder="1" applyAlignment="1">
      <alignment vertical="center"/>
    </xf>
    <xf numFmtId="184" fontId="1" fillId="4" borderId="113" xfId="3" applyNumberFormat="1" applyFill="1" applyBorder="1" applyAlignment="1">
      <alignment vertical="center"/>
    </xf>
    <xf numFmtId="0" fontId="34" fillId="0" borderId="54" xfId="3" applyFont="1" applyBorder="1" applyAlignment="1">
      <alignment horizontal="center" vertical="center"/>
    </xf>
    <xf numFmtId="0" fontId="34" fillId="0" borderId="52" xfId="3" applyFont="1" applyBorder="1" applyAlignment="1">
      <alignment horizontal="center" vertical="center"/>
    </xf>
    <xf numFmtId="184" fontId="34" fillId="0" borderId="52" xfId="3" applyNumberFormat="1" applyFont="1" applyBorder="1" applyAlignment="1" applyProtection="1">
      <alignment horizontal="right" vertical="center"/>
      <protection locked="0"/>
    </xf>
    <xf numFmtId="184" fontId="34" fillId="0" borderId="39" xfId="3" applyNumberFormat="1" applyFont="1" applyBorder="1" applyAlignment="1" applyProtection="1">
      <alignment horizontal="right" vertical="center"/>
      <protection locked="0"/>
    </xf>
    <xf numFmtId="38" fontId="34" fillId="0" borderId="52" xfId="3" applyNumberFormat="1" applyFont="1" applyBorder="1" applyAlignment="1" applyProtection="1">
      <alignment horizontal="right" vertical="center"/>
      <protection locked="0"/>
    </xf>
    <xf numFmtId="38" fontId="34" fillId="0" borderId="53" xfId="3" applyNumberFormat="1" applyFont="1" applyBorder="1" applyAlignment="1" applyProtection="1">
      <alignment horizontal="right" vertical="center"/>
      <protection locked="0"/>
    </xf>
    <xf numFmtId="38" fontId="34" fillId="0" borderId="39" xfId="3" applyNumberFormat="1" applyFont="1" applyBorder="1" applyAlignment="1" applyProtection="1">
      <alignment horizontal="right" vertical="center"/>
      <protection locked="0"/>
    </xf>
    <xf numFmtId="38" fontId="34" fillId="4" borderId="53" xfId="3" applyNumberFormat="1" applyFont="1" applyFill="1" applyBorder="1" applyAlignment="1">
      <alignment horizontal="right" vertical="center"/>
    </xf>
    <xf numFmtId="38" fontId="34" fillId="4" borderId="39" xfId="3" applyNumberFormat="1" applyFont="1" applyFill="1" applyBorder="1" applyAlignment="1">
      <alignment horizontal="right" vertical="center"/>
    </xf>
    <xf numFmtId="0" fontId="34" fillId="0" borderId="105" xfId="3" applyFont="1" applyBorder="1" applyAlignment="1">
      <alignment horizontal="center" vertical="center"/>
    </xf>
    <xf numFmtId="0" fontId="1" fillId="0" borderId="23" xfId="3" applyBorder="1" applyAlignment="1">
      <alignment horizontal="center" vertical="center"/>
    </xf>
    <xf numFmtId="38" fontId="34" fillId="4" borderId="21" xfId="3" applyNumberFormat="1" applyFont="1" applyFill="1" applyBorder="1" applyAlignment="1">
      <alignment vertical="center"/>
    </xf>
    <xf numFmtId="38" fontId="1" fillId="4" borderId="22" xfId="3" applyNumberFormat="1" applyFill="1" applyBorder="1" applyAlignment="1">
      <alignment vertical="center"/>
    </xf>
    <xf numFmtId="38" fontId="1" fillId="4" borderId="106" xfId="3" applyNumberFormat="1" applyFill="1" applyBorder="1" applyAlignment="1">
      <alignment vertical="center"/>
    </xf>
    <xf numFmtId="38" fontId="34" fillId="4" borderId="21" xfId="3" applyNumberFormat="1" applyFont="1" applyFill="1" applyBorder="1" applyAlignment="1">
      <alignment horizontal="right" vertical="center"/>
    </xf>
    <xf numFmtId="38" fontId="1" fillId="4" borderId="22" xfId="3" applyNumberFormat="1" applyFill="1" applyBorder="1" applyAlignment="1">
      <alignment horizontal="right" vertical="center"/>
    </xf>
    <xf numFmtId="38" fontId="1" fillId="4" borderId="106" xfId="3" applyNumberFormat="1" applyFill="1" applyBorder="1" applyAlignment="1">
      <alignment horizontal="right" vertical="center"/>
    </xf>
    <xf numFmtId="182" fontId="34" fillId="0" borderId="62" xfId="3" applyNumberFormat="1" applyFont="1" applyBorder="1" applyAlignment="1" applyProtection="1">
      <alignment horizontal="distributed" vertical="center" indent="1"/>
      <protection locked="0"/>
    </xf>
    <xf numFmtId="182" fontId="34" fillId="0" borderId="104" xfId="3" applyNumberFormat="1" applyFont="1" applyBorder="1" applyAlignment="1" applyProtection="1">
      <alignment horizontal="distributed" vertical="center" indent="1"/>
      <protection locked="0"/>
    </xf>
    <xf numFmtId="0" fontId="34" fillId="0" borderId="110" xfId="3" applyFont="1" applyBorder="1" applyAlignment="1" applyProtection="1">
      <alignment horizontal="center" vertical="center"/>
      <protection locked="0"/>
    </xf>
    <xf numFmtId="0" fontId="34" fillId="0" borderId="120" xfId="3" applyFont="1" applyBorder="1" applyAlignment="1" applyProtection="1">
      <alignment horizontal="center" vertical="center"/>
      <protection locked="0"/>
    </xf>
    <xf numFmtId="0" fontId="1" fillId="0" borderId="111" xfId="3" applyBorder="1" applyAlignment="1" applyProtection="1">
      <alignment horizontal="center" vertical="center"/>
      <protection locked="0"/>
    </xf>
    <xf numFmtId="0" fontId="1" fillId="0" borderId="120" xfId="3" applyBorder="1" applyAlignment="1" applyProtection="1">
      <alignment horizontal="center" vertical="center"/>
      <protection locked="0"/>
    </xf>
    <xf numFmtId="0" fontId="34" fillId="0" borderId="70" xfId="3" applyFont="1" applyBorder="1" applyAlignment="1" applyProtection="1">
      <alignment horizontal="center" vertical="center"/>
      <protection locked="0"/>
    </xf>
    <xf numFmtId="0" fontId="1" fillId="0" borderId="55" xfId="3" applyBorder="1" applyAlignment="1" applyProtection="1">
      <alignment horizontal="center" vertical="center"/>
      <protection locked="0"/>
    </xf>
    <xf numFmtId="0" fontId="34" fillId="0" borderId="114" xfId="3" applyFont="1" applyBorder="1" applyAlignment="1" applyProtection="1">
      <alignment horizontal="center" vertical="center"/>
      <protection locked="0"/>
    </xf>
    <xf numFmtId="0" fontId="1" fillId="0" borderId="117" xfId="3" applyBorder="1" applyAlignment="1" applyProtection="1">
      <alignment horizontal="center" vertical="center"/>
      <protection locked="0"/>
    </xf>
    <xf numFmtId="0" fontId="34" fillId="0" borderId="115" xfId="3" applyFont="1" applyBorder="1" applyAlignment="1" applyProtection="1">
      <alignment horizontal="center" vertical="center"/>
      <protection locked="0"/>
    </xf>
    <xf numFmtId="0" fontId="1" fillId="0" borderId="3" xfId="3" applyBorder="1" applyAlignment="1" applyProtection="1">
      <alignment horizontal="center" vertical="center"/>
      <protection locked="0"/>
    </xf>
    <xf numFmtId="0" fontId="1" fillId="0" borderId="116" xfId="3" applyBorder="1" applyAlignment="1" applyProtection="1">
      <alignment horizontal="center" vertical="center"/>
      <protection locked="0"/>
    </xf>
    <xf numFmtId="0" fontId="1" fillId="0" borderId="118" xfId="3" applyBorder="1" applyAlignment="1" applyProtection="1">
      <alignment horizontal="center" vertical="center"/>
      <protection locked="0"/>
    </xf>
    <xf numFmtId="0" fontId="1" fillId="0" borderId="10" xfId="3" applyBorder="1" applyAlignment="1" applyProtection="1">
      <alignment horizontal="center" vertical="center"/>
      <protection locked="0"/>
    </xf>
    <xf numFmtId="0" fontId="1" fillId="0" borderId="119" xfId="3" applyBorder="1" applyAlignment="1" applyProtection="1">
      <alignment horizontal="center" vertical="center"/>
      <protection locked="0"/>
    </xf>
    <xf numFmtId="185" fontId="34" fillId="0" borderId="30" xfId="3" applyNumberFormat="1" applyFont="1" applyBorder="1" applyAlignment="1" applyProtection="1">
      <alignment horizontal="distributed" vertical="center" indent="1"/>
      <protection locked="0"/>
    </xf>
    <xf numFmtId="185" fontId="1" fillId="0" borderId="62" xfId="3" applyNumberFormat="1" applyBorder="1" applyAlignment="1" applyProtection="1">
      <alignment horizontal="distributed" vertical="center" indent="1"/>
      <protection locked="0"/>
    </xf>
    <xf numFmtId="185" fontId="1" fillId="0" borderId="104" xfId="3" applyNumberFormat="1" applyBorder="1" applyAlignment="1" applyProtection="1">
      <alignment horizontal="distributed" vertical="center" indent="1"/>
      <protection locked="0"/>
    </xf>
    <xf numFmtId="0" fontId="52" fillId="0" borderId="52" xfId="3" applyFont="1" applyBorder="1" applyAlignment="1" applyProtection="1">
      <alignment vertical="center"/>
      <protection locked="0"/>
    </xf>
    <xf numFmtId="0" fontId="52" fillId="0" borderId="53" xfId="3" applyFont="1" applyBorder="1" applyAlignment="1" applyProtection="1">
      <alignment vertical="center"/>
      <protection locked="0"/>
    </xf>
    <xf numFmtId="0" fontId="52" fillId="0" borderId="54" xfId="3" applyFont="1" applyBorder="1" applyAlignment="1" applyProtection="1">
      <alignment vertical="center"/>
      <protection locked="0"/>
    </xf>
    <xf numFmtId="38" fontId="52" fillId="0" borderId="52" xfId="4" applyFont="1" applyFill="1" applyBorder="1" applyAlignment="1" applyProtection="1">
      <alignment vertical="center"/>
      <protection locked="0"/>
    </xf>
    <xf numFmtId="38" fontId="52" fillId="0" borderId="39" xfId="4" applyFont="1" applyFill="1" applyBorder="1" applyAlignment="1" applyProtection="1">
      <alignment vertical="center"/>
      <protection locked="0"/>
    </xf>
    <xf numFmtId="38" fontId="53" fillId="0" borderId="53" xfId="4" applyFont="1" applyFill="1" applyBorder="1" applyAlignment="1" applyProtection="1">
      <alignment vertical="center"/>
      <protection locked="0"/>
    </xf>
    <xf numFmtId="38" fontId="53" fillId="0" borderId="39" xfId="4" applyFont="1" applyFill="1" applyBorder="1" applyAlignment="1" applyProtection="1">
      <alignment vertical="center"/>
      <protection locked="0"/>
    </xf>
    <xf numFmtId="38" fontId="34" fillId="0" borderId="52" xfId="4" applyFont="1" applyFill="1" applyBorder="1" applyAlignment="1" applyProtection="1">
      <alignment vertical="center"/>
      <protection locked="0"/>
    </xf>
    <xf numFmtId="38" fontId="40" fillId="0" borderId="53" xfId="4" applyFont="1" applyFill="1" applyBorder="1" applyAlignment="1" applyProtection="1">
      <alignment vertical="center"/>
      <protection locked="0"/>
    </xf>
    <xf numFmtId="38" fontId="40" fillId="0" borderId="39" xfId="4" applyFont="1" applyFill="1" applyBorder="1" applyAlignment="1" applyProtection="1">
      <alignment vertical="center"/>
      <protection locked="0"/>
    </xf>
    <xf numFmtId="0" fontId="34" fillId="0" borderId="30" xfId="3" applyFont="1" applyBorder="1" applyAlignment="1" applyProtection="1">
      <alignment vertical="center"/>
      <protection locked="0"/>
    </xf>
    <xf numFmtId="0" fontId="34" fillId="0" borderId="62" xfId="3" applyFont="1" applyBorder="1" applyAlignment="1" applyProtection="1">
      <alignment vertical="center"/>
      <protection locked="0"/>
    </xf>
    <xf numFmtId="0" fontId="34" fillId="0" borderId="63" xfId="3" applyFont="1" applyBorder="1" applyAlignment="1" applyProtection="1">
      <alignment vertical="center"/>
      <protection locked="0"/>
    </xf>
    <xf numFmtId="38" fontId="34" fillId="0" borderId="115" xfId="4" applyFont="1" applyFill="1" applyBorder="1" applyAlignment="1" applyProtection="1">
      <alignment vertical="center"/>
      <protection locked="0"/>
    </xf>
    <xf numFmtId="38" fontId="34" fillId="0" borderId="17" xfId="4" applyFont="1" applyFill="1" applyBorder="1" applyAlignment="1" applyProtection="1">
      <alignment vertical="center"/>
      <protection locked="0"/>
    </xf>
    <xf numFmtId="38" fontId="34" fillId="0" borderId="26" xfId="4" applyFont="1" applyFill="1" applyBorder="1" applyAlignment="1" applyProtection="1">
      <alignment vertical="center"/>
      <protection locked="0"/>
    </xf>
    <xf numFmtId="38" fontId="1" fillId="0" borderId="28" xfId="4" applyFill="1" applyBorder="1" applyAlignment="1" applyProtection="1">
      <alignment vertical="center"/>
      <protection locked="0"/>
    </xf>
    <xf numFmtId="38" fontId="1" fillId="0" borderId="37" xfId="4" applyFill="1" applyBorder="1" applyAlignment="1" applyProtection="1">
      <alignment vertical="center"/>
      <protection locked="0"/>
    </xf>
    <xf numFmtId="38" fontId="40" fillId="0" borderId="28" xfId="4" applyFont="1" applyFill="1" applyBorder="1" applyAlignment="1" applyProtection="1">
      <alignment vertical="center"/>
      <protection locked="0"/>
    </xf>
    <xf numFmtId="38" fontId="40" fillId="0" borderId="37" xfId="4" applyFont="1" applyFill="1" applyBorder="1" applyAlignment="1" applyProtection="1">
      <alignment vertical="center"/>
      <protection locked="0"/>
    </xf>
    <xf numFmtId="38" fontId="50" fillId="0" borderId="53" xfId="4" applyFont="1" applyFill="1" applyBorder="1" applyAlignment="1" applyProtection="1">
      <alignment vertical="center"/>
      <protection locked="0"/>
    </xf>
    <xf numFmtId="38" fontId="50" fillId="0" borderId="39" xfId="4" applyFont="1" applyFill="1" applyBorder="1" applyAlignment="1" applyProtection="1">
      <alignment vertical="center"/>
      <protection locked="0"/>
    </xf>
    <xf numFmtId="0" fontId="34" fillId="0" borderId="52" xfId="3" applyFont="1" applyBorder="1" applyAlignment="1" applyProtection="1">
      <alignment vertical="center"/>
      <protection locked="0"/>
    </xf>
    <xf numFmtId="0" fontId="34" fillId="0" borderId="53" xfId="3" applyFont="1" applyBorder="1" applyAlignment="1" applyProtection="1">
      <alignment vertical="center"/>
      <protection locked="0"/>
    </xf>
    <xf numFmtId="0" fontId="34" fillId="0" borderId="54" xfId="3" applyFont="1" applyBorder="1" applyAlignment="1" applyProtection="1">
      <alignment vertical="center"/>
      <protection locked="0"/>
    </xf>
    <xf numFmtId="38" fontId="34" fillId="0" borderId="39" xfId="4" applyFont="1" applyFill="1" applyBorder="1" applyAlignment="1" applyProtection="1">
      <alignment vertical="center"/>
      <protection locked="0"/>
    </xf>
    <xf numFmtId="38" fontId="1" fillId="0" borderId="53" xfId="4" applyFill="1" applyBorder="1" applyAlignment="1" applyProtection="1">
      <alignment vertical="center"/>
      <protection locked="0"/>
    </xf>
    <xf numFmtId="38" fontId="1" fillId="0" borderId="39" xfId="4" applyFill="1" applyBorder="1" applyAlignment="1" applyProtection="1">
      <alignment vertical="center"/>
      <protection locked="0"/>
    </xf>
    <xf numFmtId="0" fontId="34" fillId="0" borderId="39" xfId="3" applyFont="1" applyBorder="1" applyAlignment="1" applyProtection="1">
      <alignment vertical="center"/>
      <protection locked="0"/>
    </xf>
    <xf numFmtId="0" fontId="34" fillId="0" borderId="110" xfId="3" applyFont="1" applyBorder="1" applyAlignment="1">
      <alignment horizontal="right" vertical="center"/>
    </xf>
    <xf numFmtId="0" fontId="34" fillId="0" borderId="111" xfId="3" applyFont="1" applyBorder="1" applyAlignment="1">
      <alignment horizontal="right" vertical="center"/>
    </xf>
    <xf numFmtId="0" fontId="34" fillId="0" borderId="109" xfId="3" applyFont="1" applyBorder="1" applyAlignment="1">
      <alignment horizontal="right" vertical="center"/>
    </xf>
    <xf numFmtId="38" fontId="34" fillId="0" borderId="110" xfId="3" applyNumberFormat="1" applyFont="1" applyBorder="1" applyAlignment="1">
      <alignment vertical="center"/>
    </xf>
    <xf numFmtId="0" fontId="34" fillId="0" borderId="120" xfId="3" applyFont="1" applyBorder="1" applyAlignment="1">
      <alignment vertical="center"/>
    </xf>
    <xf numFmtId="0" fontId="1" fillId="0" borderId="111" xfId="3" applyBorder="1" applyAlignment="1">
      <alignment vertical="center"/>
    </xf>
    <xf numFmtId="0" fontId="1" fillId="0" borderId="120" xfId="3" applyBorder="1" applyAlignment="1">
      <alignment vertical="center"/>
    </xf>
    <xf numFmtId="38" fontId="34" fillId="0" borderId="110" xfId="4" applyFont="1" applyFill="1" applyBorder="1" applyAlignment="1">
      <alignment vertical="center"/>
    </xf>
    <xf numFmtId="38" fontId="40" fillId="0" borderId="111" xfId="4" applyFont="1" applyFill="1" applyBorder="1" applyAlignment="1">
      <alignment vertical="center"/>
    </xf>
    <xf numFmtId="38" fontId="40" fillId="0" borderId="120" xfId="4" applyFont="1" applyFill="1" applyBorder="1" applyAlignment="1">
      <alignment vertical="center"/>
    </xf>
    <xf numFmtId="0" fontId="9" fillId="0" borderId="0" xfId="2" applyFont="1" applyAlignment="1" applyProtection="1">
      <alignment horizontal="left" indent="1" shrinkToFit="1"/>
      <protection locked="0"/>
    </xf>
    <xf numFmtId="0" fontId="5" fillId="0" borderId="10" xfId="2" applyFont="1" applyBorder="1" applyAlignment="1" applyProtection="1">
      <alignment horizontal="left" indent="1"/>
      <protection locked="0"/>
    </xf>
    <xf numFmtId="0" fontId="5" fillId="0" borderId="11" xfId="2" applyFont="1" applyBorder="1" applyAlignment="1" applyProtection="1">
      <alignment horizontal="left" indent="1"/>
      <protection locked="0"/>
    </xf>
    <xf numFmtId="0" fontId="6" fillId="0" borderId="100" xfId="2" applyFont="1" applyBorder="1" applyAlignment="1" applyProtection="1">
      <alignment horizontal="left" vertical="center" shrinkToFit="1"/>
      <protection locked="0"/>
    </xf>
    <xf numFmtId="0" fontId="6" fillId="0" borderId="62" xfId="2" applyFont="1" applyBorder="1" applyAlignment="1" applyProtection="1">
      <alignment horizontal="left" vertical="center" shrinkToFit="1"/>
      <protection locked="0"/>
    </xf>
    <xf numFmtId="0" fontId="6" fillId="0" borderId="63" xfId="2" applyFont="1" applyBorder="1" applyAlignment="1" applyProtection="1">
      <alignment horizontal="left" vertical="center" shrinkToFit="1"/>
      <protection locked="0"/>
    </xf>
    <xf numFmtId="0" fontId="3" fillId="2" borderId="0" xfId="2" applyFill="1" applyAlignment="1" applyProtection="1">
      <alignment horizontal="left" indent="1"/>
      <protection locked="0"/>
    </xf>
    <xf numFmtId="0" fontId="3" fillId="2" borderId="8" xfId="2" applyFill="1" applyBorder="1" applyAlignment="1" applyProtection="1">
      <alignment horizontal="left" indent="1"/>
      <protection locked="0"/>
    </xf>
    <xf numFmtId="0" fontId="27" fillId="2" borderId="0" xfId="2" applyFont="1" applyFill="1" applyAlignment="1" applyProtection="1">
      <alignment horizontal="right" vertical="center"/>
      <protection locked="0"/>
    </xf>
    <xf numFmtId="0" fontId="3" fillId="0" borderId="59" xfId="2" applyBorder="1" applyAlignment="1" applyProtection="1">
      <alignment horizontal="left" vertical="center"/>
      <protection locked="0"/>
    </xf>
    <xf numFmtId="0" fontId="3" fillId="0" borderId="60" xfId="2" applyBorder="1" applyAlignment="1" applyProtection="1">
      <alignment horizontal="left" vertical="center"/>
      <protection locked="0"/>
    </xf>
    <xf numFmtId="0" fontId="3" fillId="0" borderId="61" xfId="2" applyBorder="1" applyAlignment="1" applyProtection="1">
      <alignment horizontal="left" vertical="center"/>
      <protection locked="0"/>
    </xf>
    <xf numFmtId="0" fontId="3" fillId="0" borderId="79" xfId="2" applyBorder="1" applyAlignment="1" applyProtection="1">
      <alignment horizontal="center" vertical="center"/>
      <protection locked="0"/>
    </xf>
    <xf numFmtId="0" fontId="3" fillId="0" borderId="80" xfId="2" applyBorder="1" applyAlignment="1" applyProtection="1">
      <alignment horizontal="center" vertical="center"/>
      <protection locked="0"/>
    </xf>
    <xf numFmtId="0" fontId="3" fillId="0" borderId="59" xfId="2" applyBorder="1" applyAlignment="1" applyProtection="1">
      <alignment horizontal="center" vertical="center"/>
      <protection locked="0"/>
    </xf>
    <xf numFmtId="0" fontId="3" fillId="0" borderId="61" xfId="2" applyBorder="1" applyAlignment="1" applyProtection="1">
      <alignment horizontal="center" vertical="center"/>
      <protection locked="0"/>
    </xf>
    <xf numFmtId="0" fontId="3" fillId="0" borderId="64" xfId="2" applyBorder="1" applyAlignment="1" applyProtection="1">
      <alignment horizontal="left" vertical="center"/>
      <protection locked="0"/>
    </xf>
    <xf numFmtId="0" fontId="3" fillId="0" borderId="65" xfId="2" applyBorder="1" applyAlignment="1" applyProtection="1">
      <alignment horizontal="left" vertical="center"/>
      <protection locked="0"/>
    </xf>
    <xf numFmtId="0" fontId="3" fillId="0" borderId="66" xfId="2" applyBorder="1" applyAlignment="1" applyProtection="1">
      <alignment horizontal="left" vertical="center"/>
      <protection locked="0"/>
    </xf>
    <xf numFmtId="0" fontId="3" fillId="0" borderId="21" xfId="2" applyBorder="1" applyAlignment="1" applyProtection="1">
      <alignment horizontal="center" vertical="center"/>
      <protection locked="0"/>
    </xf>
    <xf numFmtId="0" fontId="3" fillId="0" borderId="23" xfId="2" applyBorder="1" applyAlignment="1" applyProtection="1">
      <alignment horizontal="center" vertical="center"/>
      <protection locked="0"/>
    </xf>
    <xf numFmtId="0" fontId="3" fillId="0" borderId="67" xfId="2" applyBorder="1" applyAlignment="1" applyProtection="1">
      <alignment horizontal="left" vertical="center"/>
      <protection locked="0"/>
    </xf>
    <xf numFmtId="0" fontId="3" fillId="0" borderId="68" xfId="2" applyBorder="1" applyAlignment="1" applyProtection="1">
      <alignment horizontal="left" vertical="center"/>
      <protection locked="0"/>
    </xf>
    <xf numFmtId="0" fontId="3" fillId="0" borderId="69" xfId="2" applyBorder="1" applyAlignment="1" applyProtection="1">
      <alignment horizontal="left" vertical="center"/>
      <protection locked="0"/>
    </xf>
    <xf numFmtId="0" fontId="3" fillId="0" borderId="67" xfId="2" applyBorder="1" applyAlignment="1" applyProtection="1">
      <alignment horizontal="center" vertical="center"/>
      <protection locked="0"/>
    </xf>
    <xf numFmtId="0" fontId="3" fillId="0" borderId="69" xfId="2" applyBorder="1" applyAlignment="1" applyProtection="1">
      <alignment horizontal="center" vertical="center"/>
      <protection locked="0"/>
    </xf>
    <xf numFmtId="0" fontId="22" fillId="2" borderId="6" xfId="2" applyFont="1" applyFill="1" applyBorder="1" applyAlignment="1" applyProtection="1">
      <alignment horizontal="center" vertical="center"/>
      <protection locked="0"/>
    </xf>
    <xf numFmtId="0" fontId="22" fillId="2" borderId="3" xfId="2" applyFont="1" applyFill="1" applyBorder="1" applyAlignment="1" applyProtection="1">
      <alignment horizontal="center" vertical="center"/>
      <protection locked="0"/>
    </xf>
    <xf numFmtId="0" fontId="22" fillId="2" borderId="17" xfId="2" applyFont="1" applyFill="1" applyBorder="1" applyAlignment="1" applyProtection="1">
      <alignment horizontal="center" vertical="center"/>
      <protection locked="0"/>
    </xf>
    <xf numFmtId="0" fontId="22" fillId="2" borderId="9" xfId="2" applyFont="1" applyFill="1" applyBorder="1" applyAlignment="1" applyProtection="1">
      <alignment horizontal="center" vertical="center"/>
      <protection locked="0"/>
    </xf>
    <xf numFmtId="0" fontId="22" fillId="2" borderId="10" xfId="2" applyFont="1" applyFill="1" applyBorder="1" applyAlignment="1" applyProtection="1">
      <alignment horizontal="center" vertical="center"/>
      <protection locked="0"/>
    </xf>
    <xf numFmtId="0" fontId="22" fillId="2" borderId="11" xfId="2" applyFont="1" applyFill="1" applyBorder="1" applyAlignment="1" applyProtection="1">
      <alignment horizontal="center" vertical="center"/>
      <protection locked="0"/>
    </xf>
    <xf numFmtId="0" fontId="5" fillId="0" borderId="136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9" fillId="2" borderId="26" xfId="2" quotePrefix="1" applyFont="1" applyFill="1" applyBorder="1" applyAlignment="1">
      <alignment horizontal="center" vertical="center"/>
    </xf>
    <xf numFmtId="0" fontId="9" fillId="2" borderId="28" xfId="2" quotePrefix="1" applyFont="1" applyFill="1" applyBorder="1" applyAlignment="1">
      <alignment horizontal="center" vertical="center"/>
    </xf>
    <xf numFmtId="0" fontId="9" fillId="2" borderId="27" xfId="2" quotePrefix="1" applyFont="1" applyFill="1" applyBorder="1" applyAlignment="1">
      <alignment horizontal="center" vertical="center"/>
    </xf>
    <xf numFmtId="0" fontId="5" fillId="0" borderId="10" xfId="2" applyFont="1" applyBorder="1" applyAlignment="1">
      <alignment horizontal="left" indent="1"/>
    </xf>
    <xf numFmtId="0" fontId="5" fillId="0" borderId="11" xfId="2" applyFont="1" applyBorder="1" applyAlignment="1">
      <alignment horizontal="left" indent="1"/>
    </xf>
    <xf numFmtId="0" fontId="3" fillId="2" borderId="0" xfId="2" applyFill="1" applyAlignment="1">
      <alignment horizontal="left" indent="1"/>
    </xf>
    <xf numFmtId="0" fontId="3" fillId="2" borderId="8" xfId="2" applyFill="1" applyBorder="1" applyAlignment="1">
      <alignment horizontal="left" indent="1"/>
    </xf>
    <xf numFmtId="0" fontId="27" fillId="2" borderId="0" xfId="2" applyFont="1" applyFill="1" applyAlignment="1">
      <alignment horizontal="right" vertical="center"/>
    </xf>
    <xf numFmtId="0" fontId="3" fillId="0" borderId="59" xfId="2" applyBorder="1" applyAlignment="1">
      <alignment horizontal="left" vertical="center"/>
    </xf>
    <xf numFmtId="0" fontId="3" fillId="0" borderId="60" xfId="2" applyBorder="1" applyAlignment="1">
      <alignment horizontal="left" vertical="center"/>
    </xf>
    <xf numFmtId="0" fontId="3" fillId="0" borderId="61" xfId="2" applyBorder="1" applyAlignment="1">
      <alignment horizontal="left" vertical="center"/>
    </xf>
    <xf numFmtId="0" fontId="3" fillId="0" borderId="59" xfId="2" applyBorder="1" applyAlignment="1">
      <alignment horizontal="center" vertical="center"/>
    </xf>
    <xf numFmtId="0" fontId="3" fillId="0" borderId="61" xfId="2" applyBorder="1" applyAlignment="1">
      <alignment horizontal="center" vertical="center"/>
    </xf>
    <xf numFmtId="0" fontId="3" fillId="0" borderId="64" xfId="2" applyBorder="1" applyAlignment="1">
      <alignment horizontal="left" vertical="center"/>
    </xf>
    <xf numFmtId="0" fontId="3" fillId="0" borderId="65" xfId="2" applyBorder="1" applyAlignment="1">
      <alignment horizontal="left" vertical="center"/>
    </xf>
    <xf numFmtId="0" fontId="3" fillId="0" borderId="66" xfId="2" applyBorder="1" applyAlignment="1">
      <alignment horizontal="left" vertical="center"/>
    </xf>
    <xf numFmtId="0" fontId="3" fillId="0" borderId="21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67" xfId="2" applyBorder="1" applyAlignment="1">
      <alignment horizontal="left" vertical="center"/>
    </xf>
    <xf numFmtId="0" fontId="3" fillId="0" borderId="68" xfId="2" applyBorder="1" applyAlignment="1">
      <alignment horizontal="left" vertical="center"/>
    </xf>
    <xf numFmtId="0" fontId="3" fillId="0" borderId="69" xfId="2" applyBorder="1" applyAlignment="1">
      <alignment horizontal="left" vertical="center"/>
    </xf>
    <xf numFmtId="0" fontId="3" fillId="0" borderId="67" xfId="2" applyBorder="1" applyAlignment="1">
      <alignment horizontal="center" vertical="center"/>
    </xf>
    <xf numFmtId="0" fontId="3" fillId="0" borderId="69" xfId="2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17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11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right" vertical="center" wrapText="1" shrinkToFit="1"/>
    </xf>
    <xf numFmtId="0" fontId="9" fillId="0" borderId="0" xfId="2" applyFont="1" applyAlignment="1">
      <alignment horizontal="left" vertical="center" shrinkToFit="1"/>
    </xf>
    <xf numFmtId="0" fontId="3" fillId="0" borderId="0" xfId="2" applyAlignment="1" applyProtection="1">
      <alignment horizontal="left" indent="1"/>
      <protection locked="0"/>
    </xf>
    <xf numFmtId="0" fontId="3" fillId="0" borderId="8" xfId="2" applyBorder="1" applyAlignment="1" applyProtection="1">
      <alignment horizontal="left" indent="1"/>
      <protection locked="0"/>
    </xf>
    <xf numFmtId="0" fontId="34" fillId="0" borderId="110" xfId="3" applyFont="1" applyBorder="1" applyAlignment="1" applyProtection="1">
      <alignment horizontal="center" vertical="center" shrinkToFit="1"/>
      <protection locked="0"/>
    </xf>
    <xf numFmtId="0" fontId="34" fillId="0" borderId="111" xfId="3" applyFont="1" applyBorder="1" applyAlignment="1" applyProtection="1">
      <alignment horizontal="center" vertical="center" shrinkToFit="1"/>
      <protection locked="0"/>
    </xf>
    <xf numFmtId="0" fontId="1" fillId="5" borderId="111" xfId="3" applyFill="1" applyBorder="1" applyAlignment="1" applyProtection="1">
      <alignment horizontal="center" vertical="center" shrinkToFit="1"/>
      <protection locked="0"/>
    </xf>
    <xf numFmtId="0" fontId="1" fillId="5" borderId="109" xfId="3" applyFill="1" applyBorder="1" applyAlignment="1" applyProtection="1">
      <alignment horizontal="center" vertical="center" shrinkToFit="1"/>
      <protection locked="0"/>
    </xf>
    <xf numFmtId="0" fontId="34" fillId="5" borderId="52" xfId="3" applyFont="1" applyFill="1" applyBorder="1" applyAlignment="1" applyProtection="1">
      <alignment horizontal="center" vertical="center"/>
      <protection locked="0"/>
    </xf>
    <xf numFmtId="0" fontId="34" fillId="5" borderId="53" xfId="3" applyFont="1" applyFill="1" applyBorder="1" applyAlignment="1" applyProtection="1">
      <alignment horizontal="center" vertical="center"/>
      <protection locked="0"/>
    </xf>
    <xf numFmtId="0" fontId="34" fillId="5" borderId="54" xfId="3" applyFont="1" applyFill="1" applyBorder="1" applyAlignment="1" applyProtection="1">
      <alignment horizontal="center" vertical="center"/>
      <protection locked="0"/>
    </xf>
    <xf numFmtId="0" fontId="34" fillId="0" borderId="52" xfId="3" applyFont="1" applyBorder="1" applyAlignment="1" applyProtection="1">
      <alignment horizontal="center" vertical="center"/>
      <protection locked="0"/>
    </xf>
    <xf numFmtId="0" fontId="1" fillId="0" borderId="53" xfId="3" applyBorder="1" applyAlignment="1" applyProtection="1">
      <alignment horizontal="center" vertical="center"/>
      <protection locked="0"/>
    </xf>
    <xf numFmtId="0" fontId="1" fillId="0" borderId="54" xfId="3" applyBorder="1" applyAlignment="1" applyProtection="1">
      <alignment horizontal="center" vertical="center"/>
      <protection locked="0"/>
    </xf>
    <xf numFmtId="182" fontId="34" fillId="0" borderId="53" xfId="3" applyNumberFormat="1" applyFont="1" applyBorder="1" applyAlignment="1" applyProtection="1">
      <alignment horizontal="center" vertical="center" shrinkToFit="1"/>
      <protection locked="0"/>
    </xf>
    <xf numFmtId="182" fontId="34" fillId="0" borderId="39" xfId="3" applyNumberFormat="1" applyFont="1" applyBorder="1" applyAlignment="1" applyProtection="1">
      <alignment horizontal="center" vertical="center" shrinkToFit="1"/>
      <protection locked="0"/>
    </xf>
    <xf numFmtId="0" fontId="38" fillId="0" borderId="52" xfId="3" applyFont="1" applyBorder="1" applyAlignment="1" applyProtection="1">
      <alignment horizontal="center" vertical="center"/>
      <protection locked="0"/>
    </xf>
    <xf numFmtId="0" fontId="37" fillId="5" borderId="1" xfId="3" applyFont="1" applyFill="1" applyBorder="1" applyAlignment="1" applyProtection="1">
      <alignment vertical="center"/>
      <protection locked="0"/>
    </xf>
    <xf numFmtId="0" fontId="1" fillId="5" borderId="1" xfId="3" applyFill="1" applyBorder="1" applyAlignment="1" applyProtection="1">
      <alignment vertical="center"/>
      <protection locked="0"/>
    </xf>
    <xf numFmtId="0" fontId="1" fillId="5" borderId="2" xfId="3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4" xr:uid="{00000000-0005-0000-0000-000001000000}"/>
    <cellStyle name="標準" xfId="0" builtinId="0"/>
    <cellStyle name="標準 2" xfId="5" xr:uid="{00000000-0005-0000-0000-000003000000}"/>
    <cellStyle name="標準 2 2" xfId="6" xr:uid="{776AB0DC-BA90-41B5-8D6F-3402E6A513C0}"/>
    <cellStyle name="標準 3" xfId="3" xr:uid="{00000000-0005-0000-0000-000004000000}"/>
    <cellStyle name="標準_q04-cyoutatsu-y15" xfId="2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" name="テキスト 5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020300" y="1562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6</xdr:col>
      <xdr:colOff>409575</xdr:colOff>
      <xdr:row>9</xdr:row>
      <xdr:rowOff>0</xdr:rowOff>
    </xdr:from>
    <xdr:to>
      <xdr:col>6</xdr:col>
      <xdr:colOff>1047750</xdr:colOff>
      <xdr:row>17</xdr:row>
      <xdr:rowOff>0</xdr:rowOff>
    </xdr:to>
    <xdr:grpSp>
      <xdr:nvGrpSpPr>
        <xdr:cNvPr id="3" name="Group 3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3695700" y="2028825"/>
          <a:ext cx="638175" cy="1752600"/>
          <a:chOff x="403" y="222"/>
          <a:chExt cx="65" cy="181"/>
        </a:xfrm>
      </xdr:grpSpPr>
      <xdr:sp macro="" textlink="">
        <xdr:nvSpPr>
          <xdr:cNvPr id="4" name="Line 9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342900</xdr:colOff>
      <xdr:row>9</xdr:row>
      <xdr:rowOff>9525</xdr:rowOff>
    </xdr:from>
    <xdr:to>
      <xdr:col>8</xdr:col>
      <xdr:colOff>666750</xdr:colOff>
      <xdr:row>17</xdr:row>
      <xdr:rowOff>0</xdr:rowOff>
    </xdr:to>
    <xdr:grpSp>
      <xdr:nvGrpSpPr>
        <xdr:cNvPr id="7" name="Group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238750" y="2038350"/>
          <a:ext cx="323850" cy="1743075"/>
          <a:chOff x="629" y="243"/>
          <a:chExt cx="32" cy="223"/>
        </a:xfrm>
      </xdr:grpSpPr>
      <xdr:sp macro="" textlink="">
        <xdr:nvSpPr>
          <xdr:cNvPr id="8" name="Line 1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5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532159</xdr:colOff>
      <xdr:row>9</xdr:row>
      <xdr:rowOff>24848</xdr:rowOff>
    </xdr:from>
    <xdr:to>
      <xdr:col>9</xdr:col>
      <xdr:colOff>1179859</xdr:colOff>
      <xdr:row>20</xdr:row>
      <xdr:rowOff>24848</xdr:rowOff>
    </xdr:to>
    <xdr:grpSp>
      <xdr:nvGrpSpPr>
        <xdr:cNvPr id="10" name="Group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6399559" y="2053673"/>
          <a:ext cx="647700" cy="2409825"/>
          <a:chOff x="751" y="236"/>
          <a:chExt cx="65" cy="260"/>
        </a:xfrm>
      </xdr:grpSpPr>
      <xdr:sp macro="" textlink="">
        <xdr:nvSpPr>
          <xdr:cNvPr id="11" name="Line 1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535053</xdr:colOff>
      <xdr:row>9</xdr:row>
      <xdr:rowOff>19050</xdr:rowOff>
    </xdr:from>
    <xdr:to>
      <xdr:col>12</xdr:col>
      <xdr:colOff>1192278</xdr:colOff>
      <xdr:row>13</xdr:row>
      <xdr:rowOff>24848</xdr:rowOff>
    </xdr:to>
    <xdr:grpSp>
      <xdr:nvGrpSpPr>
        <xdr:cNvPr id="14" name="Group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9088503" y="2047875"/>
          <a:ext cx="657225" cy="882098"/>
          <a:chOff x="751" y="236"/>
          <a:chExt cx="65" cy="260"/>
        </a:xfrm>
      </xdr:grpSpPr>
      <xdr:sp macro="" textlink="">
        <xdr:nvSpPr>
          <xdr:cNvPr id="15" name="Line 2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576056</xdr:colOff>
      <xdr:row>22</xdr:row>
      <xdr:rowOff>8282</xdr:rowOff>
    </xdr:from>
    <xdr:to>
      <xdr:col>9</xdr:col>
      <xdr:colOff>1195181</xdr:colOff>
      <xdr:row>27</xdr:row>
      <xdr:rowOff>256761</xdr:rowOff>
    </xdr:to>
    <xdr:grpSp>
      <xdr:nvGrpSpPr>
        <xdr:cNvPr id="18" name="Group 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/>
        </xdr:cNvGrpSpPr>
      </xdr:nvGrpSpPr>
      <xdr:grpSpPr bwMode="auto">
        <a:xfrm>
          <a:off x="6443456" y="4799357"/>
          <a:ext cx="619125" cy="1448629"/>
          <a:chOff x="751" y="236"/>
          <a:chExt cx="65" cy="260"/>
        </a:xfrm>
      </xdr:grpSpPr>
      <xdr:sp macro="" textlink="">
        <xdr:nvSpPr>
          <xdr:cNvPr id="19" name="Line 31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3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7</xdr:row>
      <xdr:rowOff>28575</xdr:rowOff>
    </xdr:from>
    <xdr:to>
      <xdr:col>6</xdr:col>
      <xdr:colOff>981075</xdr:colOff>
      <xdr:row>7</xdr:row>
      <xdr:rowOff>28575</xdr:rowOff>
    </xdr:to>
    <xdr:cxnSp macro="">
      <xdr:nvCxnSpPr>
        <xdr:cNvPr id="22" name="直線コネクタ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95250" y="1590675"/>
          <a:ext cx="43243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39</xdr:row>
      <xdr:rowOff>0</xdr:rowOff>
    </xdr:from>
    <xdr:to>
      <xdr:col>13</xdr:col>
      <xdr:colOff>0</xdr:colOff>
      <xdr:row>39</xdr:row>
      <xdr:rowOff>0</xdr:rowOff>
    </xdr:to>
    <xdr:sp macro="" textlink="">
      <xdr:nvSpPr>
        <xdr:cNvPr id="26" name="テキスト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0020300" y="8705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6</xdr:col>
      <xdr:colOff>409575</xdr:colOff>
      <xdr:row>41</xdr:row>
      <xdr:rowOff>0</xdr:rowOff>
    </xdr:from>
    <xdr:to>
      <xdr:col>6</xdr:col>
      <xdr:colOff>1047750</xdr:colOff>
      <xdr:row>49</xdr:row>
      <xdr:rowOff>0</xdr:rowOff>
    </xdr:to>
    <xdr:grpSp>
      <xdr:nvGrpSpPr>
        <xdr:cNvPr id="27" name="Group 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695700" y="7181850"/>
          <a:ext cx="638175" cy="0"/>
          <a:chOff x="403" y="222"/>
          <a:chExt cx="65" cy="181"/>
        </a:xfrm>
      </xdr:grpSpPr>
      <xdr:sp macro="" textlink="">
        <xdr:nvSpPr>
          <xdr:cNvPr id="28" name="Line 9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1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11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342900</xdr:colOff>
      <xdr:row>41</xdr:row>
      <xdr:rowOff>9525</xdr:rowOff>
    </xdr:from>
    <xdr:to>
      <xdr:col>8</xdr:col>
      <xdr:colOff>666750</xdr:colOff>
      <xdr:row>49</xdr:row>
      <xdr:rowOff>0</xdr:rowOff>
    </xdr:to>
    <xdr:grpSp>
      <xdr:nvGrpSpPr>
        <xdr:cNvPr id="31" name="Group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5238750" y="7181850"/>
          <a:ext cx="323850" cy="0"/>
          <a:chOff x="629" y="243"/>
          <a:chExt cx="32" cy="223"/>
        </a:xfrm>
      </xdr:grpSpPr>
      <xdr:sp macro="" textlink="">
        <xdr:nvSpPr>
          <xdr:cNvPr id="32" name="Line 14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1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523875</xdr:colOff>
      <xdr:row>41</xdr:row>
      <xdr:rowOff>0</xdr:rowOff>
    </xdr:from>
    <xdr:to>
      <xdr:col>9</xdr:col>
      <xdr:colOff>1171575</xdr:colOff>
      <xdr:row>52</xdr:row>
      <xdr:rowOff>0</xdr:rowOff>
    </xdr:to>
    <xdr:grpSp>
      <xdr:nvGrpSpPr>
        <xdr:cNvPr id="34" name="Group 2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6391275" y="7181850"/>
          <a:ext cx="647700" cy="0"/>
          <a:chOff x="751" y="236"/>
          <a:chExt cx="65" cy="260"/>
        </a:xfrm>
      </xdr:grpSpPr>
      <xdr:sp macro="" textlink="">
        <xdr:nvSpPr>
          <xdr:cNvPr id="35" name="Line 19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21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2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526770</xdr:colOff>
      <xdr:row>41</xdr:row>
      <xdr:rowOff>19050</xdr:rowOff>
    </xdr:from>
    <xdr:to>
      <xdr:col>12</xdr:col>
      <xdr:colOff>1183995</xdr:colOff>
      <xdr:row>46</xdr:row>
      <xdr:rowOff>9525</xdr:rowOff>
    </xdr:to>
    <xdr:grpSp>
      <xdr:nvGrpSpPr>
        <xdr:cNvPr id="38" name="Group 2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9080220" y="7181850"/>
          <a:ext cx="657225" cy="0"/>
          <a:chOff x="751" y="236"/>
          <a:chExt cx="65" cy="260"/>
        </a:xfrm>
      </xdr:grpSpPr>
      <xdr:sp macro="" textlink="">
        <xdr:nvSpPr>
          <xdr:cNvPr id="39" name="Line 25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2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27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542925</xdr:colOff>
      <xdr:row>57</xdr:row>
      <xdr:rowOff>0</xdr:rowOff>
    </xdr:from>
    <xdr:to>
      <xdr:col>9</xdr:col>
      <xdr:colOff>1162050</xdr:colOff>
      <xdr:row>61</xdr:row>
      <xdr:rowOff>9525</xdr:rowOff>
    </xdr:to>
    <xdr:grpSp>
      <xdr:nvGrpSpPr>
        <xdr:cNvPr id="42" name="Group 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6410325" y="7181850"/>
          <a:ext cx="619125" cy="0"/>
          <a:chOff x="751" y="236"/>
          <a:chExt cx="65" cy="260"/>
        </a:xfrm>
      </xdr:grpSpPr>
      <xdr:sp macro="" textlink="">
        <xdr:nvSpPr>
          <xdr:cNvPr id="43" name="Line 3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3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3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39</xdr:row>
      <xdr:rowOff>28575</xdr:rowOff>
    </xdr:from>
    <xdr:to>
      <xdr:col>6</xdr:col>
      <xdr:colOff>981075</xdr:colOff>
      <xdr:row>39</xdr:row>
      <xdr:rowOff>28575</xdr:rowOff>
    </xdr:to>
    <xdr:cxnSp macro="">
      <xdr:nvCxnSpPr>
        <xdr:cNvPr id="46" name="直線コネクタ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>
          <a:cxnSpLocks noChangeShapeType="1"/>
        </xdr:cNvCxnSpPr>
      </xdr:nvCxnSpPr>
      <xdr:spPr bwMode="auto">
        <a:xfrm>
          <a:off x="95250" y="8734425"/>
          <a:ext cx="432435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381000</xdr:colOff>
      <xdr:row>53</xdr:row>
      <xdr:rowOff>0</xdr:rowOff>
    </xdr:from>
    <xdr:to>
      <xdr:col>6</xdr:col>
      <xdr:colOff>381000</xdr:colOff>
      <xdr:row>56</xdr:row>
      <xdr:rowOff>0</xdr:rowOff>
    </xdr:to>
    <xdr:cxnSp macro="">
      <xdr:nvCxnSpPr>
        <xdr:cNvPr id="47" name="直線コネクタ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>
          <a:cxnSpLocks noChangeShapeType="1"/>
        </xdr:cNvCxnSpPr>
      </xdr:nvCxnSpPr>
      <xdr:spPr bwMode="auto">
        <a:xfrm>
          <a:off x="3819525" y="11725275"/>
          <a:ext cx="0" cy="5524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295275</xdr:colOff>
      <xdr:row>53</xdr:row>
      <xdr:rowOff>19050</xdr:rowOff>
    </xdr:from>
    <xdr:to>
      <xdr:col>9</xdr:col>
      <xdr:colOff>295275</xdr:colOff>
      <xdr:row>56</xdr:row>
      <xdr:rowOff>19050</xdr:rowOff>
    </xdr:to>
    <xdr:cxnSp macro="">
      <xdr:nvCxnSpPr>
        <xdr:cNvPr id="48" name="直線コネクタ 3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cxnSpLocks noChangeShapeType="1"/>
        </xdr:cNvCxnSpPr>
      </xdr:nvCxnSpPr>
      <xdr:spPr bwMode="auto">
        <a:xfrm>
          <a:off x="6315075" y="11744325"/>
          <a:ext cx="0" cy="5524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638175</xdr:colOff>
      <xdr:row>53</xdr:row>
      <xdr:rowOff>0</xdr:rowOff>
    </xdr:from>
    <xdr:to>
      <xdr:col>9</xdr:col>
      <xdr:colOff>638175</xdr:colOff>
      <xdr:row>56</xdr:row>
      <xdr:rowOff>0</xdr:rowOff>
    </xdr:to>
    <xdr:cxnSp macro="">
      <xdr:nvCxnSpPr>
        <xdr:cNvPr id="49" name="直線コネクタ 3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>
          <a:cxnSpLocks noChangeShapeType="1"/>
        </xdr:cNvCxnSpPr>
      </xdr:nvCxnSpPr>
      <xdr:spPr bwMode="auto">
        <a:xfrm>
          <a:off x="6657975" y="11725275"/>
          <a:ext cx="0" cy="5524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8</xdr:row>
      <xdr:rowOff>0</xdr:rowOff>
    </xdr:from>
    <xdr:to>
      <xdr:col>16</xdr:col>
      <xdr:colOff>0</xdr:colOff>
      <xdr:row>8</xdr:row>
      <xdr:rowOff>0</xdr:rowOff>
    </xdr:to>
    <xdr:sp macro="" textlink="">
      <xdr:nvSpPr>
        <xdr:cNvPr id="2" name="テキスト 55">
          <a:extLst>
            <a:ext uri="{FF2B5EF4-FFF2-40B4-BE49-F238E27FC236}">
              <a16:creationId xmlns:a16="http://schemas.microsoft.com/office/drawing/2014/main" id="{6838DA8E-2D93-4CA0-AB3C-C0E79C966901}"/>
            </a:ext>
          </a:extLst>
        </xdr:cNvPr>
        <xdr:cNvSpPr txBox="1">
          <a:spLocks noChangeArrowheads="1"/>
        </xdr:cNvSpPr>
      </xdr:nvSpPr>
      <xdr:spPr bwMode="auto">
        <a:xfrm>
          <a:off x="10706100" y="1562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6</xdr:col>
      <xdr:colOff>323850</xdr:colOff>
      <xdr:row>10</xdr:row>
      <xdr:rowOff>0</xdr:rowOff>
    </xdr:from>
    <xdr:to>
      <xdr:col>6</xdr:col>
      <xdr:colOff>962025</xdr:colOff>
      <xdr:row>18</xdr:row>
      <xdr:rowOff>0</xdr:rowOff>
    </xdr:to>
    <xdr:grpSp>
      <xdr:nvGrpSpPr>
        <xdr:cNvPr id="3" name="Group 35">
          <a:extLst>
            <a:ext uri="{FF2B5EF4-FFF2-40B4-BE49-F238E27FC236}">
              <a16:creationId xmlns:a16="http://schemas.microsoft.com/office/drawing/2014/main" id="{1DF8C433-A731-4A4B-BCB1-DD6DFEA5BB4D}"/>
            </a:ext>
          </a:extLst>
        </xdr:cNvPr>
        <xdr:cNvGrpSpPr>
          <a:grpSpLocks/>
        </xdr:cNvGrpSpPr>
      </xdr:nvGrpSpPr>
      <xdr:grpSpPr bwMode="auto">
        <a:xfrm>
          <a:off x="3797674" y="2667000"/>
          <a:ext cx="638175" cy="1792941"/>
          <a:chOff x="403" y="222"/>
          <a:chExt cx="65" cy="181"/>
        </a:xfrm>
      </xdr:grpSpPr>
      <xdr:sp macro="" textlink="">
        <xdr:nvSpPr>
          <xdr:cNvPr id="4" name="Line 9">
            <a:extLst>
              <a:ext uri="{FF2B5EF4-FFF2-40B4-BE49-F238E27FC236}">
                <a16:creationId xmlns:a16="http://schemas.microsoft.com/office/drawing/2014/main" id="{CC769AA0-5A27-BB17-8CC9-66868652ADA5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">
            <a:extLst>
              <a:ext uri="{FF2B5EF4-FFF2-40B4-BE49-F238E27FC236}">
                <a16:creationId xmlns:a16="http://schemas.microsoft.com/office/drawing/2014/main" id="{5A7747FF-E2DC-63F8-5708-8C152F7D6AFD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1">
            <a:extLst>
              <a:ext uri="{FF2B5EF4-FFF2-40B4-BE49-F238E27FC236}">
                <a16:creationId xmlns:a16="http://schemas.microsoft.com/office/drawing/2014/main" id="{4B1C2E57-E304-C156-D22B-7EEB0D3546A0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10</xdr:row>
      <xdr:rowOff>9525</xdr:rowOff>
    </xdr:from>
    <xdr:to>
      <xdr:col>9</xdr:col>
      <xdr:colOff>666750</xdr:colOff>
      <xdr:row>18</xdr:row>
      <xdr:rowOff>0</xdr:rowOff>
    </xdr:to>
    <xdr:grpSp>
      <xdr:nvGrpSpPr>
        <xdr:cNvPr id="7" name="Group 17">
          <a:extLst>
            <a:ext uri="{FF2B5EF4-FFF2-40B4-BE49-F238E27FC236}">
              <a16:creationId xmlns:a16="http://schemas.microsoft.com/office/drawing/2014/main" id="{C21D451B-874A-4A14-AA15-CF5C5417BFAC}"/>
            </a:ext>
          </a:extLst>
        </xdr:cNvPr>
        <xdr:cNvGrpSpPr>
          <a:grpSpLocks/>
        </xdr:cNvGrpSpPr>
      </xdr:nvGrpSpPr>
      <xdr:grpSpPr bwMode="auto">
        <a:xfrm>
          <a:off x="5463988" y="2676525"/>
          <a:ext cx="323850" cy="1783416"/>
          <a:chOff x="629" y="243"/>
          <a:chExt cx="32" cy="223"/>
        </a:xfrm>
      </xdr:grpSpPr>
      <xdr:sp macro="" textlink="">
        <xdr:nvSpPr>
          <xdr:cNvPr id="8" name="Line 14">
            <a:extLst>
              <a:ext uri="{FF2B5EF4-FFF2-40B4-BE49-F238E27FC236}">
                <a16:creationId xmlns:a16="http://schemas.microsoft.com/office/drawing/2014/main" id="{5A860618-938B-A53B-F42D-F4368144C07D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5">
            <a:extLst>
              <a:ext uri="{FF2B5EF4-FFF2-40B4-BE49-F238E27FC236}">
                <a16:creationId xmlns:a16="http://schemas.microsoft.com/office/drawing/2014/main" id="{7A0E3F5F-B6D1-BB6D-E912-03C8D58011AA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294034</xdr:colOff>
      <xdr:row>9</xdr:row>
      <xdr:rowOff>218279</xdr:rowOff>
    </xdr:from>
    <xdr:to>
      <xdr:col>10</xdr:col>
      <xdr:colOff>941734</xdr:colOff>
      <xdr:row>21</xdr:row>
      <xdr:rowOff>9525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8DAC203-604D-47B5-86E5-09CBBDE7C656}"/>
            </a:ext>
          </a:extLst>
        </xdr:cNvPr>
        <xdr:cNvGrpSpPr/>
      </xdr:nvGrpSpPr>
      <xdr:grpSpPr>
        <a:xfrm>
          <a:off x="6378828" y="2661161"/>
          <a:ext cx="647700" cy="2480658"/>
          <a:chOff x="6380509" y="2028029"/>
          <a:chExt cx="647700" cy="2420146"/>
        </a:xfrm>
      </xdr:grpSpPr>
      <xdr:sp macro="" textlink="">
        <xdr:nvSpPr>
          <xdr:cNvPr id="11" name="Line 19">
            <a:extLst>
              <a:ext uri="{FF2B5EF4-FFF2-40B4-BE49-F238E27FC236}">
                <a16:creationId xmlns:a16="http://schemas.microsoft.com/office/drawing/2014/main" id="{961F808E-356E-8316-91BB-C15618CB2CA1}"/>
              </a:ext>
            </a:extLst>
          </xdr:cNvPr>
          <xdr:cNvSpPr>
            <a:spLocks noChangeShapeType="1"/>
          </xdr:cNvSpPr>
        </xdr:nvSpPr>
        <xdr:spPr bwMode="auto">
          <a:xfrm>
            <a:off x="7028209" y="2028029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1">
            <a:extLst>
              <a:ext uri="{FF2B5EF4-FFF2-40B4-BE49-F238E27FC236}">
                <a16:creationId xmlns:a16="http://schemas.microsoft.com/office/drawing/2014/main" id="{385EABC1-BD22-117E-DF66-951D8EBA00FA}"/>
              </a:ext>
            </a:extLst>
          </xdr:cNvPr>
          <xdr:cNvSpPr>
            <a:spLocks noChangeShapeType="1"/>
          </xdr:cNvSpPr>
        </xdr:nvSpPr>
        <xdr:spPr bwMode="auto">
          <a:xfrm>
            <a:off x="6718427" y="2037554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2">
            <a:extLst>
              <a:ext uri="{FF2B5EF4-FFF2-40B4-BE49-F238E27FC236}">
                <a16:creationId xmlns:a16="http://schemas.microsoft.com/office/drawing/2014/main" id="{87E29397-85E8-EDD5-941B-BEA2A282D3DD}"/>
              </a:ext>
            </a:extLst>
          </xdr:cNvPr>
          <xdr:cNvSpPr>
            <a:spLocks noChangeShapeType="1"/>
          </xdr:cNvSpPr>
        </xdr:nvSpPr>
        <xdr:spPr bwMode="auto">
          <a:xfrm>
            <a:off x="6380509" y="2046572"/>
            <a:ext cx="0" cy="2382806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499675</xdr:colOff>
      <xdr:row>9</xdr:row>
      <xdr:rowOff>216353</xdr:rowOff>
    </xdr:from>
    <xdr:to>
      <xdr:col>15</xdr:col>
      <xdr:colOff>1156900</xdr:colOff>
      <xdr:row>14</xdr:row>
      <xdr:rowOff>4437</xdr:rowOff>
    </xdr:to>
    <xdr:grpSp>
      <xdr:nvGrpSpPr>
        <xdr:cNvPr id="14" name="Group 24">
          <a:extLst>
            <a:ext uri="{FF2B5EF4-FFF2-40B4-BE49-F238E27FC236}">
              <a16:creationId xmlns:a16="http://schemas.microsoft.com/office/drawing/2014/main" id="{7C3372D9-8880-4B25-B276-084C35FB7487}"/>
            </a:ext>
          </a:extLst>
        </xdr:cNvPr>
        <xdr:cNvGrpSpPr>
          <a:grpSpLocks/>
        </xdr:cNvGrpSpPr>
      </xdr:nvGrpSpPr>
      <xdr:grpSpPr bwMode="auto">
        <a:xfrm>
          <a:off x="9778146" y="2659235"/>
          <a:ext cx="657225" cy="908673"/>
          <a:chOff x="751" y="236"/>
          <a:chExt cx="65" cy="260"/>
        </a:xfrm>
      </xdr:grpSpPr>
      <xdr:sp macro="" textlink="">
        <xdr:nvSpPr>
          <xdr:cNvPr id="15" name="Line 25">
            <a:extLst>
              <a:ext uri="{FF2B5EF4-FFF2-40B4-BE49-F238E27FC236}">
                <a16:creationId xmlns:a16="http://schemas.microsoft.com/office/drawing/2014/main" id="{8FB6DB63-5EF7-6EA4-172D-71CBFE64A397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6">
            <a:extLst>
              <a:ext uri="{FF2B5EF4-FFF2-40B4-BE49-F238E27FC236}">
                <a16:creationId xmlns:a16="http://schemas.microsoft.com/office/drawing/2014/main" id="{A6D332B4-87C1-0F04-0409-0D85957335CA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7">
            <a:extLst>
              <a:ext uri="{FF2B5EF4-FFF2-40B4-BE49-F238E27FC236}">
                <a16:creationId xmlns:a16="http://schemas.microsoft.com/office/drawing/2014/main" id="{B1AC2359-2894-E949-7A77-D98FC0D344FE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23606</xdr:colOff>
      <xdr:row>24</xdr:row>
      <xdr:rowOff>0</xdr:rowOff>
    </xdr:from>
    <xdr:to>
      <xdr:col>9</xdr:col>
      <xdr:colOff>652256</xdr:colOff>
      <xdr:row>30</xdr:row>
      <xdr:rowOff>9525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1E54A6B-FA11-447C-8413-C842537FFB5A}"/>
            </a:ext>
          </a:extLst>
        </xdr:cNvPr>
        <xdr:cNvGrpSpPr/>
      </xdr:nvGrpSpPr>
      <xdr:grpSpPr>
        <a:xfrm>
          <a:off x="5144694" y="5759824"/>
          <a:ext cx="628650" cy="1555936"/>
          <a:chOff x="5071856" y="5010150"/>
          <a:chExt cx="628650" cy="1409286"/>
        </a:xfrm>
      </xdr:grpSpPr>
      <xdr:sp macro="" textlink="">
        <xdr:nvSpPr>
          <xdr:cNvPr id="19" name="Line 31">
            <a:extLst>
              <a:ext uri="{FF2B5EF4-FFF2-40B4-BE49-F238E27FC236}">
                <a16:creationId xmlns:a16="http://schemas.microsoft.com/office/drawing/2014/main" id="{DDAB0953-BA93-CF4D-848F-67EF594613B5}"/>
              </a:ext>
            </a:extLst>
          </xdr:cNvPr>
          <xdr:cNvSpPr>
            <a:spLocks noChangeShapeType="1"/>
          </xdr:cNvSpPr>
        </xdr:nvSpPr>
        <xdr:spPr bwMode="auto">
          <a:xfrm>
            <a:off x="5700506" y="5019675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2">
            <a:extLst>
              <a:ext uri="{FF2B5EF4-FFF2-40B4-BE49-F238E27FC236}">
                <a16:creationId xmlns:a16="http://schemas.microsoft.com/office/drawing/2014/main" id="{11120B93-B856-F332-D3F2-67952130EBC0}"/>
              </a:ext>
            </a:extLst>
          </xdr:cNvPr>
          <xdr:cNvSpPr>
            <a:spLocks noChangeShapeType="1"/>
          </xdr:cNvSpPr>
        </xdr:nvSpPr>
        <xdr:spPr bwMode="auto">
          <a:xfrm>
            <a:off x="5386181" y="5010150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33">
            <a:extLst>
              <a:ext uri="{FF2B5EF4-FFF2-40B4-BE49-F238E27FC236}">
                <a16:creationId xmlns:a16="http://schemas.microsoft.com/office/drawing/2014/main" id="{9FBCDFB6-5446-0EFA-1440-4D279D8AC74E}"/>
              </a:ext>
            </a:extLst>
          </xdr:cNvPr>
          <xdr:cNvSpPr>
            <a:spLocks noChangeShapeType="1"/>
          </xdr:cNvSpPr>
        </xdr:nvSpPr>
        <xdr:spPr bwMode="auto">
          <a:xfrm>
            <a:off x="5071856" y="5019675"/>
            <a:ext cx="0" cy="1394445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8</xdr:row>
      <xdr:rowOff>14721</xdr:rowOff>
    </xdr:from>
    <xdr:to>
      <xdr:col>8</xdr:col>
      <xdr:colOff>43295</xdr:colOff>
      <xdr:row>8</xdr:row>
      <xdr:rowOff>14721</xdr:rowOff>
    </xdr:to>
    <xdr:cxnSp macro="">
      <xdr:nvCxnSpPr>
        <xdr:cNvPr id="22" name="直線コネクタ 2">
          <a:extLst>
            <a:ext uri="{FF2B5EF4-FFF2-40B4-BE49-F238E27FC236}">
              <a16:creationId xmlns:a16="http://schemas.microsoft.com/office/drawing/2014/main" id="{8629B3E6-43E3-4DC3-888F-FE6557640A30}"/>
            </a:ext>
          </a:extLst>
        </xdr:cNvPr>
        <xdr:cNvCxnSpPr>
          <a:cxnSpLocks noChangeShapeType="1"/>
        </xdr:cNvCxnSpPr>
      </xdr:nvCxnSpPr>
      <xdr:spPr bwMode="auto">
        <a:xfrm>
          <a:off x="95250" y="1576821"/>
          <a:ext cx="479627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409575</xdr:colOff>
      <xdr:row>33</xdr:row>
      <xdr:rowOff>0</xdr:rowOff>
    </xdr:from>
    <xdr:to>
      <xdr:col>6</xdr:col>
      <xdr:colOff>1047750</xdr:colOff>
      <xdr:row>33</xdr:row>
      <xdr:rowOff>0</xdr:rowOff>
    </xdr:to>
    <xdr:grpSp>
      <xdr:nvGrpSpPr>
        <xdr:cNvPr id="23" name="Group 35">
          <a:extLst>
            <a:ext uri="{FF2B5EF4-FFF2-40B4-BE49-F238E27FC236}">
              <a16:creationId xmlns:a16="http://schemas.microsoft.com/office/drawing/2014/main" id="{7598F62F-F043-4139-ADA1-166901CD66BF}"/>
            </a:ext>
          </a:extLst>
        </xdr:cNvPr>
        <xdr:cNvGrpSpPr>
          <a:grpSpLocks/>
        </xdr:cNvGrpSpPr>
      </xdr:nvGrpSpPr>
      <xdr:grpSpPr bwMode="auto">
        <a:xfrm>
          <a:off x="3883399" y="8202706"/>
          <a:ext cx="638175" cy="0"/>
          <a:chOff x="403" y="222"/>
          <a:chExt cx="65" cy="181"/>
        </a:xfrm>
      </xdr:grpSpPr>
      <xdr:sp macro="" textlink="">
        <xdr:nvSpPr>
          <xdr:cNvPr id="24" name="Line 9">
            <a:extLst>
              <a:ext uri="{FF2B5EF4-FFF2-40B4-BE49-F238E27FC236}">
                <a16:creationId xmlns:a16="http://schemas.microsoft.com/office/drawing/2014/main" id="{2C198734-CEC0-E9AE-E2A5-4712A354E3D5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10">
            <a:extLst>
              <a:ext uri="{FF2B5EF4-FFF2-40B4-BE49-F238E27FC236}">
                <a16:creationId xmlns:a16="http://schemas.microsoft.com/office/drawing/2014/main" id="{3572C64C-CB67-F3B4-7743-0BC37319FE6E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11">
            <a:extLst>
              <a:ext uri="{FF2B5EF4-FFF2-40B4-BE49-F238E27FC236}">
                <a16:creationId xmlns:a16="http://schemas.microsoft.com/office/drawing/2014/main" id="{BB6CB267-DEBE-E233-3C0C-A3EF2A2846F3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33</xdr:row>
      <xdr:rowOff>0</xdr:rowOff>
    </xdr:from>
    <xdr:to>
      <xdr:col>9</xdr:col>
      <xdr:colOff>666750</xdr:colOff>
      <xdr:row>33</xdr:row>
      <xdr:rowOff>0</xdr:rowOff>
    </xdr:to>
    <xdr:grpSp>
      <xdr:nvGrpSpPr>
        <xdr:cNvPr id="27" name="Group 17">
          <a:extLst>
            <a:ext uri="{FF2B5EF4-FFF2-40B4-BE49-F238E27FC236}">
              <a16:creationId xmlns:a16="http://schemas.microsoft.com/office/drawing/2014/main" id="{AB7BA277-DE81-4A80-AB7F-9038930CAE74}"/>
            </a:ext>
          </a:extLst>
        </xdr:cNvPr>
        <xdr:cNvGrpSpPr>
          <a:grpSpLocks/>
        </xdr:cNvGrpSpPr>
      </xdr:nvGrpSpPr>
      <xdr:grpSpPr bwMode="auto">
        <a:xfrm>
          <a:off x="5463988" y="8202706"/>
          <a:ext cx="323850" cy="0"/>
          <a:chOff x="629" y="243"/>
          <a:chExt cx="32" cy="223"/>
        </a:xfrm>
      </xdr:grpSpPr>
      <xdr:sp macro="" textlink="">
        <xdr:nvSpPr>
          <xdr:cNvPr id="28" name="Line 14">
            <a:extLst>
              <a:ext uri="{FF2B5EF4-FFF2-40B4-BE49-F238E27FC236}">
                <a16:creationId xmlns:a16="http://schemas.microsoft.com/office/drawing/2014/main" id="{5F47EC09-6C41-1DC3-B6A8-331CAEE54659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15">
            <a:extLst>
              <a:ext uri="{FF2B5EF4-FFF2-40B4-BE49-F238E27FC236}">
                <a16:creationId xmlns:a16="http://schemas.microsoft.com/office/drawing/2014/main" id="{BB2993C1-AEF8-1282-1582-37357CBD8850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523875</xdr:colOff>
      <xdr:row>33</xdr:row>
      <xdr:rowOff>0</xdr:rowOff>
    </xdr:from>
    <xdr:to>
      <xdr:col>10</xdr:col>
      <xdr:colOff>1171575</xdr:colOff>
      <xdr:row>33</xdr:row>
      <xdr:rowOff>0</xdr:rowOff>
    </xdr:to>
    <xdr:grpSp>
      <xdr:nvGrpSpPr>
        <xdr:cNvPr id="30" name="Group 23">
          <a:extLst>
            <a:ext uri="{FF2B5EF4-FFF2-40B4-BE49-F238E27FC236}">
              <a16:creationId xmlns:a16="http://schemas.microsoft.com/office/drawing/2014/main" id="{8EBFB649-4F8D-4FBD-97B0-2C93A49F5A59}"/>
            </a:ext>
          </a:extLst>
        </xdr:cNvPr>
        <xdr:cNvGrpSpPr>
          <a:grpSpLocks/>
        </xdr:cNvGrpSpPr>
      </xdr:nvGrpSpPr>
      <xdr:grpSpPr bwMode="auto">
        <a:xfrm>
          <a:off x="6608669" y="8202706"/>
          <a:ext cx="647700" cy="0"/>
          <a:chOff x="751" y="236"/>
          <a:chExt cx="65" cy="260"/>
        </a:xfrm>
      </xdr:grpSpPr>
      <xdr:sp macro="" textlink="">
        <xdr:nvSpPr>
          <xdr:cNvPr id="31" name="Line 19">
            <a:extLst>
              <a:ext uri="{FF2B5EF4-FFF2-40B4-BE49-F238E27FC236}">
                <a16:creationId xmlns:a16="http://schemas.microsoft.com/office/drawing/2014/main" id="{A6B16802-417D-90EE-1104-155648C8AF7E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21">
            <a:extLst>
              <a:ext uri="{FF2B5EF4-FFF2-40B4-BE49-F238E27FC236}">
                <a16:creationId xmlns:a16="http://schemas.microsoft.com/office/drawing/2014/main" id="{84421682-B242-2820-F1EC-FCDD5AB891C8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22">
            <a:extLst>
              <a:ext uri="{FF2B5EF4-FFF2-40B4-BE49-F238E27FC236}">
                <a16:creationId xmlns:a16="http://schemas.microsoft.com/office/drawing/2014/main" id="{AD3D1F7E-4E46-9B1C-38E2-8B99B6FD0BE5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526770</xdr:colOff>
      <xdr:row>33</xdr:row>
      <xdr:rowOff>0</xdr:rowOff>
    </xdr:from>
    <xdr:to>
      <xdr:col>15</xdr:col>
      <xdr:colOff>1183995</xdr:colOff>
      <xdr:row>33</xdr:row>
      <xdr:rowOff>0</xdr:rowOff>
    </xdr:to>
    <xdr:grpSp>
      <xdr:nvGrpSpPr>
        <xdr:cNvPr id="34" name="Group 24">
          <a:extLst>
            <a:ext uri="{FF2B5EF4-FFF2-40B4-BE49-F238E27FC236}">
              <a16:creationId xmlns:a16="http://schemas.microsoft.com/office/drawing/2014/main" id="{13F5E230-C694-46E5-ADAA-200275F03E5D}"/>
            </a:ext>
          </a:extLst>
        </xdr:cNvPr>
        <xdr:cNvGrpSpPr>
          <a:grpSpLocks/>
        </xdr:cNvGrpSpPr>
      </xdr:nvGrpSpPr>
      <xdr:grpSpPr bwMode="auto">
        <a:xfrm>
          <a:off x="9805241" y="8202706"/>
          <a:ext cx="657225" cy="0"/>
          <a:chOff x="751" y="236"/>
          <a:chExt cx="65" cy="260"/>
        </a:xfrm>
      </xdr:grpSpPr>
      <xdr:sp macro="" textlink="">
        <xdr:nvSpPr>
          <xdr:cNvPr id="35" name="Line 25">
            <a:extLst>
              <a:ext uri="{FF2B5EF4-FFF2-40B4-BE49-F238E27FC236}">
                <a16:creationId xmlns:a16="http://schemas.microsoft.com/office/drawing/2014/main" id="{EAF2E3CE-190A-CF9A-F443-BEB0D93D610A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26">
            <a:extLst>
              <a:ext uri="{FF2B5EF4-FFF2-40B4-BE49-F238E27FC236}">
                <a16:creationId xmlns:a16="http://schemas.microsoft.com/office/drawing/2014/main" id="{AB29F79E-9646-8CA2-7B84-66AC73882068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27">
            <a:extLst>
              <a:ext uri="{FF2B5EF4-FFF2-40B4-BE49-F238E27FC236}">
                <a16:creationId xmlns:a16="http://schemas.microsoft.com/office/drawing/2014/main" id="{3D5F0914-98F9-3196-75A3-FF0DC552834A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542925</xdr:colOff>
      <xdr:row>33</xdr:row>
      <xdr:rowOff>0</xdr:rowOff>
    </xdr:from>
    <xdr:to>
      <xdr:col>10</xdr:col>
      <xdr:colOff>1162050</xdr:colOff>
      <xdr:row>33</xdr:row>
      <xdr:rowOff>0</xdr:rowOff>
    </xdr:to>
    <xdr:grpSp>
      <xdr:nvGrpSpPr>
        <xdr:cNvPr id="38" name="Group 30">
          <a:extLst>
            <a:ext uri="{FF2B5EF4-FFF2-40B4-BE49-F238E27FC236}">
              <a16:creationId xmlns:a16="http://schemas.microsoft.com/office/drawing/2014/main" id="{96B88620-FB95-4090-9E51-B6947EBA2191}"/>
            </a:ext>
          </a:extLst>
        </xdr:cNvPr>
        <xdr:cNvGrpSpPr>
          <a:grpSpLocks/>
        </xdr:cNvGrpSpPr>
      </xdr:nvGrpSpPr>
      <xdr:grpSpPr bwMode="auto">
        <a:xfrm>
          <a:off x="6627719" y="8202706"/>
          <a:ext cx="619125" cy="0"/>
          <a:chOff x="751" y="236"/>
          <a:chExt cx="65" cy="260"/>
        </a:xfrm>
      </xdr:grpSpPr>
      <xdr:sp macro="" textlink="">
        <xdr:nvSpPr>
          <xdr:cNvPr id="39" name="Line 31">
            <a:extLst>
              <a:ext uri="{FF2B5EF4-FFF2-40B4-BE49-F238E27FC236}">
                <a16:creationId xmlns:a16="http://schemas.microsoft.com/office/drawing/2014/main" id="{D403383A-797C-F643-14C5-D686934A5243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32">
            <a:extLst>
              <a:ext uri="{FF2B5EF4-FFF2-40B4-BE49-F238E27FC236}">
                <a16:creationId xmlns:a16="http://schemas.microsoft.com/office/drawing/2014/main" id="{F21452B0-A74E-BBF7-E92F-2A31041F8B73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33">
            <a:extLst>
              <a:ext uri="{FF2B5EF4-FFF2-40B4-BE49-F238E27FC236}">
                <a16:creationId xmlns:a16="http://schemas.microsoft.com/office/drawing/2014/main" id="{64AFD02B-3DBF-0880-566B-74FC53D96302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900547</xdr:colOff>
      <xdr:row>3</xdr:row>
      <xdr:rowOff>121227</xdr:rowOff>
    </xdr:from>
    <xdr:to>
      <xdr:col>10</xdr:col>
      <xdr:colOff>190501</xdr:colOff>
      <xdr:row>4</xdr:row>
      <xdr:rowOff>81729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BF0E1E5B-3C2B-4ADD-8265-2F9DDA768E58}"/>
            </a:ext>
          </a:extLst>
        </xdr:cNvPr>
        <xdr:cNvSpPr/>
      </xdr:nvSpPr>
      <xdr:spPr bwMode="auto">
        <a:xfrm>
          <a:off x="6024997" y="416502"/>
          <a:ext cx="251979" cy="2367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  <xdr:twoCellAnchor>
    <xdr:from>
      <xdr:col>16</xdr:col>
      <xdr:colOff>0</xdr:colOff>
      <xdr:row>40</xdr:row>
      <xdr:rowOff>0</xdr:rowOff>
    </xdr:from>
    <xdr:to>
      <xdr:col>16</xdr:col>
      <xdr:colOff>0</xdr:colOff>
      <xdr:row>40</xdr:row>
      <xdr:rowOff>0</xdr:rowOff>
    </xdr:to>
    <xdr:sp macro="" textlink="">
      <xdr:nvSpPr>
        <xdr:cNvPr id="43" name="テキスト 55">
          <a:extLst>
            <a:ext uri="{FF2B5EF4-FFF2-40B4-BE49-F238E27FC236}">
              <a16:creationId xmlns:a16="http://schemas.microsoft.com/office/drawing/2014/main" id="{3BC0B394-F084-4A53-8A14-65486DEAC651}"/>
            </a:ext>
          </a:extLst>
        </xdr:cNvPr>
        <xdr:cNvSpPr txBox="1">
          <a:spLocks noChangeArrowheads="1"/>
        </xdr:cNvSpPr>
      </xdr:nvSpPr>
      <xdr:spPr bwMode="auto">
        <a:xfrm>
          <a:off x="10706100" y="9058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6</xdr:col>
      <xdr:colOff>323850</xdr:colOff>
      <xdr:row>42</xdr:row>
      <xdr:rowOff>0</xdr:rowOff>
    </xdr:from>
    <xdr:to>
      <xdr:col>6</xdr:col>
      <xdr:colOff>962025</xdr:colOff>
      <xdr:row>50</xdr:row>
      <xdr:rowOff>0</xdr:rowOff>
    </xdr:to>
    <xdr:grpSp>
      <xdr:nvGrpSpPr>
        <xdr:cNvPr id="44" name="Group 35">
          <a:extLst>
            <a:ext uri="{FF2B5EF4-FFF2-40B4-BE49-F238E27FC236}">
              <a16:creationId xmlns:a16="http://schemas.microsoft.com/office/drawing/2014/main" id="{B5A31236-DFDE-4EDE-9530-B88BD3FA7CFF}"/>
            </a:ext>
          </a:extLst>
        </xdr:cNvPr>
        <xdr:cNvGrpSpPr>
          <a:grpSpLocks/>
        </xdr:cNvGrpSpPr>
      </xdr:nvGrpSpPr>
      <xdr:grpSpPr bwMode="auto">
        <a:xfrm>
          <a:off x="3797674" y="10242176"/>
          <a:ext cx="638175" cy="1792942"/>
          <a:chOff x="403" y="222"/>
          <a:chExt cx="65" cy="181"/>
        </a:xfrm>
      </xdr:grpSpPr>
      <xdr:sp macro="" textlink="">
        <xdr:nvSpPr>
          <xdr:cNvPr id="45" name="Line 9">
            <a:extLst>
              <a:ext uri="{FF2B5EF4-FFF2-40B4-BE49-F238E27FC236}">
                <a16:creationId xmlns:a16="http://schemas.microsoft.com/office/drawing/2014/main" id="{6020478C-A634-7FB2-4D6D-CDE95901EE0D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10">
            <a:extLst>
              <a:ext uri="{FF2B5EF4-FFF2-40B4-BE49-F238E27FC236}">
                <a16:creationId xmlns:a16="http://schemas.microsoft.com/office/drawing/2014/main" id="{EFB26A44-80D1-A0C1-BA6A-9107805B52C0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11">
            <a:extLst>
              <a:ext uri="{FF2B5EF4-FFF2-40B4-BE49-F238E27FC236}">
                <a16:creationId xmlns:a16="http://schemas.microsoft.com/office/drawing/2014/main" id="{FBDFE3FD-1974-D2CC-81C2-921AE653A881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42</xdr:row>
      <xdr:rowOff>9525</xdr:rowOff>
    </xdr:from>
    <xdr:to>
      <xdr:col>9</xdr:col>
      <xdr:colOff>666750</xdr:colOff>
      <xdr:row>50</xdr:row>
      <xdr:rowOff>0</xdr:rowOff>
    </xdr:to>
    <xdr:grpSp>
      <xdr:nvGrpSpPr>
        <xdr:cNvPr id="48" name="Group 17">
          <a:extLst>
            <a:ext uri="{FF2B5EF4-FFF2-40B4-BE49-F238E27FC236}">
              <a16:creationId xmlns:a16="http://schemas.microsoft.com/office/drawing/2014/main" id="{75E6F751-543B-4362-89C9-A59A8F71FBC5}"/>
            </a:ext>
          </a:extLst>
        </xdr:cNvPr>
        <xdr:cNvGrpSpPr>
          <a:grpSpLocks/>
        </xdr:cNvGrpSpPr>
      </xdr:nvGrpSpPr>
      <xdr:grpSpPr bwMode="auto">
        <a:xfrm>
          <a:off x="5463988" y="10251701"/>
          <a:ext cx="323850" cy="1783417"/>
          <a:chOff x="629" y="243"/>
          <a:chExt cx="32" cy="223"/>
        </a:xfrm>
      </xdr:grpSpPr>
      <xdr:sp macro="" textlink="">
        <xdr:nvSpPr>
          <xdr:cNvPr id="49" name="Line 14">
            <a:extLst>
              <a:ext uri="{FF2B5EF4-FFF2-40B4-BE49-F238E27FC236}">
                <a16:creationId xmlns:a16="http://schemas.microsoft.com/office/drawing/2014/main" id="{F4EA60AE-7A10-6716-DC76-DF733E2FBE14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15">
            <a:extLst>
              <a:ext uri="{FF2B5EF4-FFF2-40B4-BE49-F238E27FC236}">
                <a16:creationId xmlns:a16="http://schemas.microsoft.com/office/drawing/2014/main" id="{7A4513AF-D26A-D9D7-3032-3447EE1466FC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294034</xdr:colOff>
      <xdr:row>42</xdr:row>
      <xdr:rowOff>0</xdr:rowOff>
    </xdr:from>
    <xdr:to>
      <xdr:col>10</xdr:col>
      <xdr:colOff>933450</xdr:colOff>
      <xdr:row>53</xdr:row>
      <xdr:rowOff>9525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90478011-7166-423A-AB24-D7EF4575EAA4}"/>
            </a:ext>
          </a:extLst>
        </xdr:cNvPr>
        <xdr:cNvGrpSpPr/>
      </xdr:nvGrpSpPr>
      <xdr:grpSpPr>
        <a:xfrm>
          <a:off x="6378828" y="10242176"/>
          <a:ext cx="639416" cy="2474820"/>
          <a:chOff x="6380509" y="2028029"/>
          <a:chExt cx="647700" cy="2420146"/>
        </a:xfrm>
      </xdr:grpSpPr>
      <xdr:sp macro="" textlink="">
        <xdr:nvSpPr>
          <xdr:cNvPr id="52" name="Line 19">
            <a:extLst>
              <a:ext uri="{FF2B5EF4-FFF2-40B4-BE49-F238E27FC236}">
                <a16:creationId xmlns:a16="http://schemas.microsoft.com/office/drawing/2014/main" id="{F97257A8-4A58-0BDC-F2CC-1091299A2931}"/>
              </a:ext>
            </a:extLst>
          </xdr:cNvPr>
          <xdr:cNvSpPr>
            <a:spLocks noChangeShapeType="1"/>
          </xdr:cNvSpPr>
        </xdr:nvSpPr>
        <xdr:spPr bwMode="auto">
          <a:xfrm>
            <a:off x="7028209" y="2028029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21">
            <a:extLst>
              <a:ext uri="{FF2B5EF4-FFF2-40B4-BE49-F238E27FC236}">
                <a16:creationId xmlns:a16="http://schemas.microsoft.com/office/drawing/2014/main" id="{30B6D608-E67C-2154-5A1F-39DCDBFF4BC1}"/>
              </a:ext>
            </a:extLst>
          </xdr:cNvPr>
          <xdr:cNvSpPr>
            <a:spLocks noChangeShapeType="1"/>
          </xdr:cNvSpPr>
        </xdr:nvSpPr>
        <xdr:spPr bwMode="auto">
          <a:xfrm>
            <a:off x="6718427" y="2037554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22">
            <a:extLst>
              <a:ext uri="{FF2B5EF4-FFF2-40B4-BE49-F238E27FC236}">
                <a16:creationId xmlns:a16="http://schemas.microsoft.com/office/drawing/2014/main" id="{EAEA0627-AA43-4810-ABC2-42DA5BF99F5C}"/>
              </a:ext>
            </a:extLst>
          </xdr:cNvPr>
          <xdr:cNvSpPr>
            <a:spLocks noChangeShapeType="1"/>
          </xdr:cNvSpPr>
        </xdr:nvSpPr>
        <xdr:spPr bwMode="auto">
          <a:xfrm>
            <a:off x="6380509" y="2046572"/>
            <a:ext cx="0" cy="2382806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461576</xdr:colOff>
      <xdr:row>41</xdr:row>
      <xdr:rowOff>219074</xdr:rowOff>
    </xdr:from>
    <xdr:to>
      <xdr:col>15</xdr:col>
      <xdr:colOff>1152526</xdr:colOff>
      <xdr:row>46</xdr:row>
      <xdr:rowOff>4436</xdr:rowOff>
    </xdr:to>
    <xdr:grpSp>
      <xdr:nvGrpSpPr>
        <xdr:cNvPr id="55" name="Group 24">
          <a:extLst>
            <a:ext uri="{FF2B5EF4-FFF2-40B4-BE49-F238E27FC236}">
              <a16:creationId xmlns:a16="http://schemas.microsoft.com/office/drawing/2014/main" id="{E4C81247-76F2-4A42-94AE-2F1215A077A7}"/>
            </a:ext>
          </a:extLst>
        </xdr:cNvPr>
        <xdr:cNvGrpSpPr>
          <a:grpSpLocks/>
        </xdr:cNvGrpSpPr>
      </xdr:nvGrpSpPr>
      <xdr:grpSpPr bwMode="auto">
        <a:xfrm>
          <a:off x="9740047" y="10237133"/>
          <a:ext cx="690950" cy="905950"/>
          <a:chOff x="751" y="236"/>
          <a:chExt cx="65" cy="260"/>
        </a:xfrm>
      </xdr:grpSpPr>
      <xdr:sp macro="" textlink="">
        <xdr:nvSpPr>
          <xdr:cNvPr id="56" name="Line 25">
            <a:extLst>
              <a:ext uri="{FF2B5EF4-FFF2-40B4-BE49-F238E27FC236}">
                <a16:creationId xmlns:a16="http://schemas.microsoft.com/office/drawing/2014/main" id="{086AAA8B-F104-C6F5-E8D1-8F74643ECDFB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26">
            <a:extLst>
              <a:ext uri="{FF2B5EF4-FFF2-40B4-BE49-F238E27FC236}">
                <a16:creationId xmlns:a16="http://schemas.microsoft.com/office/drawing/2014/main" id="{04EC8578-33B0-C2CA-0508-56D259F2269B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27">
            <a:extLst>
              <a:ext uri="{FF2B5EF4-FFF2-40B4-BE49-F238E27FC236}">
                <a16:creationId xmlns:a16="http://schemas.microsoft.com/office/drawing/2014/main" id="{8994B89A-F1B8-BA45-3750-B604D568A8D3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23606</xdr:colOff>
      <xdr:row>56</xdr:row>
      <xdr:rowOff>0</xdr:rowOff>
    </xdr:from>
    <xdr:to>
      <xdr:col>9</xdr:col>
      <xdr:colOff>652256</xdr:colOff>
      <xdr:row>62</xdr:row>
      <xdr:rowOff>9525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7D70BC44-C94D-44F0-A51B-81A2EB1279AB}"/>
            </a:ext>
          </a:extLst>
        </xdr:cNvPr>
        <xdr:cNvGrpSpPr/>
      </xdr:nvGrpSpPr>
      <xdr:grpSpPr>
        <a:xfrm>
          <a:off x="5144694" y="13335000"/>
          <a:ext cx="628650" cy="1555937"/>
          <a:chOff x="5071856" y="5010150"/>
          <a:chExt cx="628650" cy="1409286"/>
        </a:xfrm>
      </xdr:grpSpPr>
      <xdr:sp macro="" textlink="">
        <xdr:nvSpPr>
          <xdr:cNvPr id="60" name="Line 31">
            <a:extLst>
              <a:ext uri="{FF2B5EF4-FFF2-40B4-BE49-F238E27FC236}">
                <a16:creationId xmlns:a16="http://schemas.microsoft.com/office/drawing/2014/main" id="{FBF9D0CF-65A7-8A1E-62C1-6B8EC3E5DC1D}"/>
              </a:ext>
            </a:extLst>
          </xdr:cNvPr>
          <xdr:cNvSpPr>
            <a:spLocks noChangeShapeType="1"/>
          </xdr:cNvSpPr>
        </xdr:nvSpPr>
        <xdr:spPr bwMode="auto">
          <a:xfrm>
            <a:off x="5700506" y="5019675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32">
            <a:extLst>
              <a:ext uri="{FF2B5EF4-FFF2-40B4-BE49-F238E27FC236}">
                <a16:creationId xmlns:a16="http://schemas.microsoft.com/office/drawing/2014/main" id="{FDF63661-BC12-142B-0A79-206368A06D90}"/>
              </a:ext>
            </a:extLst>
          </xdr:cNvPr>
          <xdr:cNvSpPr>
            <a:spLocks noChangeShapeType="1"/>
          </xdr:cNvSpPr>
        </xdr:nvSpPr>
        <xdr:spPr bwMode="auto">
          <a:xfrm>
            <a:off x="5386181" y="5010150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33">
            <a:extLst>
              <a:ext uri="{FF2B5EF4-FFF2-40B4-BE49-F238E27FC236}">
                <a16:creationId xmlns:a16="http://schemas.microsoft.com/office/drawing/2014/main" id="{AE5315D0-6C40-7AB1-69B5-5DF2F07542DE}"/>
              </a:ext>
            </a:extLst>
          </xdr:cNvPr>
          <xdr:cNvSpPr>
            <a:spLocks noChangeShapeType="1"/>
          </xdr:cNvSpPr>
        </xdr:nvSpPr>
        <xdr:spPr bwMode="auto">
          <a:xfrm>
            <a:off x="5071856" y="5019675"/>
            <a:ext cx="0" cy="1394445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40</xdr:row>
      <xdr:rowOff>14721</xdr:rowOff>
    </xdr:from>
    <xdr:to>
      <xdr:col>8</xdr:col>
      <xdr:colOff>43295</xdr:colOff>
      <xdr:row>40</xdr:row>
      <xdr:rowOff>14721</xdr:rowOff>
    </xdr:to>
    <xdr:cxnSp macro="">
      <xdr:nvCxnSpPr>
        <xdr:cNvPr id="63" name="直線コネクタ 2">
          <a:extLst>
            <a:ext uri="{FF2B5EF4-FFF2-40B4-BE49-F238E27FC236}">
              <a16:creationId xmlns:a16="http://schemas.microsoft.com/office/drawing/2014/main" id="{432C190C-ED8E-431D-9E90-5602388FE6D6}"/>
            </a:ext>
          </a:extLst>
        </xdr:cNvPr>
        <xdr:cNvCxnSpPr>
          <a:cxnSpLocks noChangeShapeType="1"/>
        </xdr:cNvCxnSpPr>
      </xdr:nvCxnSpPr>
      <xdr:spPr bwMode="auto">
        <a:xfrm>
          <a:off x="95250" y="9072996"/>
          <a:ext cx="479627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900547</xdr:colOff>
      <xdr:row>35</xdr:row>
      <xdr:rowOff>121227</xdr:rowOff>
    </xdr:from>
    <xdr:to>
      <xdr:col>10</xdr:col>
      <xdr:colOff>190501</xdr:colOff>
      <xdr:row>36</xdr:row>
      <xdr:rowOff>81729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C5CFE9FA-363C-4525-8AC5-8FF49343A793}"/>
            </a:ext>
          </a:extLst>
        </xdr:cNvPr>
        <xdr:cNvSpPr/>
      </xdr:nvSpPr>
      <xdr:spPr bwMode="auto">
        <a:xfrm>
          <a:off x="6024997" y="7912677"/>
          <a:ext cx="251979" cy="2367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  <xdr:twoCellAnchor>
    <xdr:from>
      <xdr:col>9</xdr:col>
      <xdr:colOff>900547</xdr:colOff>
      <xdr:row>3</xdr:row>
      <xdr:rowOff>121227</xdr:rowOff>
    </xdr:from>
    <xdr:to>
      <xdr:col>10</xdr:col>
      <xdr:colOff>190501</xdr:colOff>
      <xdr:row>4</xdr:row>
      <xdr:rowOff>81729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79423DF0-F4A6-48B4-BAE1-30CC0E2D8F3D}"/>
            </a:ext>
          </a:extLst>
        </xdr:cNvPr>
        <xdr:cNvSpPr/>
      </xdr:nvSpPr>
      <xdr:spPr bwMode="auto">
        <a:xfrm>
          <a:off x="6024997" y="416502"/>
          <a:ext cx="251979" cy="2367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  <xdr:twoCellAnchor>
    <xdr:from>
      <xdr:col>0</xdr:col>
      <xdr:colOff>0</xdr:colOff>
      <xdr:row>0</xdr:row>
      <xdr:rowOff>38101</xdr:rowOff>
    </xdr:from>
    <xdr:to>
      <xdr:col>3</xdr:col>
      <xdr:colOff>333375</xdr:colOff>
      <xdr:row>0</xdr:row>
      <xdr:rowOff>609601</xdr:rowOff>
    </xdr:to>
    <xdr:sp macro="" textlink="">
      <xdr:nvSpPr>
        <xdr:cNvPr id="67" name="角丸四角形 47">
          <a:extLst>
            <a:ext uri="{FF2B5EF4-FFF2-40B4-BE49-F238E27FC236}">
              <a16:creationId xmlns:a16="http://schemas.microsoft.com/office/drawing/2014/main" id="{DCD7DB6D-665B-4D40-A187-27D96CFF8295}"/>
            </a:ext>
          </a:extLst>
        </xdr:cNvPr>
        <xdr:cNvSpPr/>
      </xdr:nvSpPr>
      <xdr:spPr bwMode="auto">
        <a:xfrm>
          <a:off x="0" y="38101"/>
          <a:ext cx="2381250" cy="571500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800">
              <a:solidFill>
                <a:srgbClr val="FF0000"/>
              </a:solidFill>
            </a:rPr>
            <a:t>【</a:t>
          </a:r>
          <a:r>
            <a:rPr kumimoji="1" lang="ja-JP" altLang="en-US" sz="2800">
              <a:solidFill>
                <a:srgbClr val="FF0000"/>
              </a:solidFill>
            </a:rPr>
            <a:t>記　入　例</a:t>
          </a:r>
          <a:r>
            <a:rPr kumimoji="1" lang="en-US" altLang="ja-JP" sz="28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900547</xdr:colOff>
      <xdr:row>35</xdr:row>
      <xdr:rowOff>121227</xdr:rowOff>
    </xdr:from>
    <xdr:to>
      <xdr:col>10</xdr:col>
      <xdr:colOff>190501</xdr:colOff>
      <xdr:row>36</xdr:row>
      <xdr:rowOff>81729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FAAA9B48-76FE-4C68-AA42-2CB3EA6D5100}"/>
            </a:ext>
          </a:extLst>
        </xdr:cNvPr>
        <xdr:cNvSpPr/>
      </xdr:nvSpPr>
      <xdr:spPr bwMode="auto">
        <a:xfrm>
          <a:off x="6039438" y="1050683"/>
          <a:ext cx="250136" cy="23703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  <xdr:twoCellAnchor>
    <xdr:from>
      <xdr:col>9</xdr:col>
      <xdr:colOff>900547</xdr:colOff>
      <xdr:row>35</xdr:row>
      <xdr:rowOff>121227</xdr:rowOff>
    </xdr:from>
    <xdr:to>
      <xdr:col>10</xdr:col>
      <xdr:colOff>190501</xdr:colOff>
      <xdr:row>36</xdr:row>
      <xdr:rowOff>81729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EFE449A8-6C52-4B1B-BA41-1900DDA07FD6}"/>
            </a:ext>
          </a:extLst>
        </xdr:cNvPr>
        <xdr:cNvSpPr/>
      </xdr:nvSpPr>
      <xdr:spPr bwMode="auto">
        <a:xfrm>
          <a:off x="6039438" y="1050683"/>
          <a:ext cx="250136" cy="23703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13</xdr:row>
      <xdr:rowOff>0</xdr:rowOff>
    </xdr:from>
    <xdr:to>
      <xdr:col>2</xdr:col>
      <xdr:colOff>1057275</xdr:colOff>
      <xdr:row>31</xdr:row>
      <xdr:rowOff>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C2E4D64B-A7BC-4C5D-BE97-BFB10AA5364A}"/>
            </a:ext>
          </a:extLst>
        </xdr:cNvPr>
        <xdr:cNvGrpSpPr>
          <a:grpSpLocks/>
        </xdr:cNvGrpSpPr>
      </xdr:nvGrpSpPr>
      <xdr:grpSpPr bwMode="auto">
        <a:xfrm>
          <a:off x="3617383" y="2825750"/>
          <a:ext cx="657225" cy="4381500"/>
          <a:chOff x="403" y="222"/>
          <a:chExt cx="69" cy="181"/>
        </a:xfrm>
      </xdr:grpSpPr>
      <xdr:sp macro="" textlink="">
        <xdr:nvSpPr>
          <xdr:cNvPr id="3" name="Line 4">
            <a:extLst>
              <a:ext uri="{FF2B5EF4-FFF2-40B4-BE49-F238E27FC236}">
                <a16:creationId xmlns:a16="http://schemas.microsoft.com/office/drawing/2014/main" id="{7F0BBF5D-0494-41A3-AB99-F8FEB39825CC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31ABCC29-5E8D-47FB-9B0A-736E50B84A2D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EBE73F32-E9FC-40BD-926D-4FE8B91E8693}"/>
              </a:ext>
            </a:extLst>
          </xdr:cNvPr>
          <xdr:cNvSpPr>
            <a:spLocks noChangeShapeType="1"/>
          </xdr:cNvSpPr>
        </xdr:nvSpPr>
        <xdr:spPr bwMode="auto">
          <a:xfrm>
            <a:off x="472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381000</xdr:colOff>
      <xdr:row>13</xdr:row>
      <xdr:rowOff>0</xdr:rowOff>
    </xdr:from>
    <xdr:to>
      <xdr:col>4</xdr:col>
      <xdr:colOff>695325</xdr:colOff>
      <xdr:row>30</xdr:row>
      <xdr:rowOff>238125</xdr:rowOff>
    </xdr:to>
    <xdr:grpSp>
      <xdr:nvGrpSpPr>
        <xdr:cNvPr id="6" name="Group 17">
          <a:extLst>
            <a:ext uri="{FF2B5EF4-FFF2-40B4-BE49-F238E27FC236}">
              <a16:creationId xmlns:a16="http://schemas.microsoft.com/office/drawing/2014/main" id="{7A736A64-A02C-48FC-A8C6-4AC5094DA1D7}"/>
            </a:ext>
          </a:extLst>
        </xdr:cNvPr>
        <xdr:cNvGrpSpPr>
          <a:grpSpLocks/>
        </xdr:cNvGrpSpPr>
      </xdr:nvGrpSpPr>
      <xdr:grpSpPr bwMode="auto">
        <a:xfrm>
          <a:off x="5217583" y="2825750"/>
          <a:ext cx="314325" cy="4376208"/>
          <a:chOff x="545" y="205"/>
          <a:chExt cx="33" cy="467"/>
        </a:xfrm>
      </xdr:grpSpPr>
      <xdr:sp macro="" textlink="">
        <xdr:nvSpPr>
          <xdr:cNvPr id="7" name="Line 8">
            <a:extLst>
              <a:ext uri="{FF2B5EF4-FFF2-40B4-BE49-F238E27FC236}">
                <a16:creationId xmlns:a16="http://schemas.microsoft.com/office/drawing/2014/main" id="{8C1E4F6F-6DB1-4A6B-8B87-63E8C78DD4E5}"/>
              </a:ext>
            </a:extLst>
          </xdr:cNvPr>
          <xdr:cNvSpPr>
            <a:spLocks noChangeShapeType="1"/>
          </xdr:cNvSpPr>
        </xdr:nvSpPr>
        <xdr:spPr bwMode="auto">
          <a:xfrm>
            <a:off x="578" y="205"/>
            <a:ext cx="0" cy="46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9">
            <a:extLst>
              <a:ext uri="{FF2B5EF4-FFF2-40B4-BE49-F238E27FC236}">
                <a16:creationId xmlns:a16="http://schemas.microsoft.com/office/drawing/2014/main" id="{081EB35E-C68A-4A61-BE97-8F016870667E}"/>
              </a:ext>
            </a:extLst>
          </xdr:cNvPr>
          <xdr:cNvSpPr>
            <a:spLocks noChangeShapeType="1"/>
          </xdr:cNvSpPr>
        </xdr:nvSpPr>
        <xdr:spPr bwMode="auto">
          <a:xfrm>
            <a:off x="545" y="205"/>
            <a:ext cx="0" cy="46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514350</xdr:colOff>
      <xdr:row>13</xdr:row>
      <xdr:rowOff>0</xdr:rowOff>
    </xdr:from>
    <xdr:to>
      <xdr:col>5</xdr:col>
      <xdr:colOff>1162050</xdr:colOff>
      <xdr:row>32</xdr:row>
      <xdr:rowOff>238125</xdr:rowOff>
    </xdr:to>
    <xdr:grpSp>
      <xdr:nvGrpSpPr>
        <xdr:cNvPr id="9" name="Group 19">
          <a:extLst>
            <a:ext uri="{FF2B5EF4-FFF2-40B4-BE49-F238E27FC236}">
              <a16:creationId xmlns:a16="http://schemas.microsoft.com/office/drawing/2014/main" id="{9637D57E-192A-40A9-9078-7B47E0551278}"/>
            </a:ext>
          </a:extLst>
        </xdr:cNvPr>
        <xdr:cNvGrpSpPr>
          <a:grpSpLocks/>
        </xdr:cNvGrpSpPr>
      </xdr:nvGrpSpPr>
      <xdr:grpSpPr bwMode="auto">
        <a:xfrm>
          <a:off x="6324600" y="2825750"/>
          <a:ext cx="647700" cy="4863042"/>
          <a:chOff x="664" y="204"/>
          <a:chExt cx="68" cy="494"/>
        </a:xfrm>
      </xdr:grpSpPr>
      <xdr:sp macro="" textlink="">
        <xdr:nvSpPr>
          <xdr:cNvPr id="10" name="Line 14">
            <a:extLst>
              <a:ext uri="{FF2B5EF4-FFF2-40B4-BE49-F238E27FC236}">
                <a16:creationId xmlns:a16="http://schemas.microsoft.com/office/drawing/2014/main" id="{79964A1D-4703-43E9-9623-76F40F282550}"/>
              </a:ext>
            </a:extLst>
          </xdr:cNvPr>
          <xdr:cNvSpPr>
            <a:spLocks noChangeShapeType="1"/>
          </xdr:cNvSpPr>
        </xdr:nvSpPr>
        <xdr:spPr bwMode="auto">
          <a:xfrm>
            <a:off x="732" y="204"/>
            <a:ext cx="0" cy="494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5">
            <a:extLst>
              <a:ext uri="{FF2B5EF4-FFF2-40B4-BE49-F238E27FC236}">
                <a16:creationId xmlns:a16="http://schemas.microsoft.com/office/drawing/2014/main" id="{E9B4CD2B-C59E-4521-AC9D-AB9DE0592A32}"/>
              </a:ext>
            </a:extLst>
          </xdr:cNvPr>
          <xdr:cNvSpPr>
            <a:spLocks noChangeShapeType="1"/>
          </xdr:cNvSpPr>
        </xdr:nvSpPr>
        <xdr:spPr bwMode="auto">
          <a:xfrm>
            <a:off x="699" y="204"/>
            <a:ext cx="0" cy="494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6">
            <a:extLst>
              <a:ext uri="{FF2B5EF4-FFF2-40B4-BE49-F238E27FC236}">
                <a16:creationId xmlns:a16="http://schemas.microsoft.com/office/drawing/2014/main" id="{12751110-9240-4398-8D5A-26C3EA9AF697}"/>
              </a:ext>
            </a:extLst>
          </xdr:cNvPr>
          <xdr:cNvSpPr>
            <a:spLocks noChangeShapeType="1"/>
          </xdr:cNvSpPr>
        </xdr:nvSpPr>
        <xdr:spPr bwMode="auto">
          <a:xfrm>
            <a:off x="664" y="205"/>
            <a:ext cx="0" cy="49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28575</xdr:colOff>
      <xdr:row>11</xdr:row>
      <xdr:rowOff>0</xdr:rowOff>
    </xdr:from>
    <xdr:to>
      <xdr:col>2</xdr:col>
      <xdr:colOff>974863</xdr:colOff>
      <xdr:row>11</xdr:row>
      <xdr:rowOff>0</xdr:rowOff>
    </xdr:to>
    <xdr:cxnSp macro="">
      <xdr:nvCxnSpPr>
        <xdr:cNvPr id="13" name="直線コネクタ 2">
          <a:extLst>
            <a:ext uri="{FF2B5EF4-FFF2-40B4-BE49-F238E27FC236}">
              <a16:creationId xmlns:a16="http://schemas.microsoft.com/office/drawing/2014/main" id="{C0423CCA-A3ED-4F33-BD57-28AA37F3A0B1}"/>
            </a:ext>
          </a:extLst>
        </xdr:cNvPr>
        <xdr:cNvCxnSpPr>
          <a:cxnSpLocks noChangeShapeType="1"/>
        </xdr:cNvCxnSpPr>
      </xdr:nvCxnSpPr>
      <xdr:spPr bwMode="auto">
        <a:xfrm>
          <a:off x="28575" y="2430780"/>
          <a:ext cx="3849508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86784</xdr:colOff>
      <xdr:row>1</xdr:row>
      <xdr:rowOff>176742</xdr:rowOff>
    </xdr:from>
    <xdr:to>
      <xdr:col>1</xdr:col>
      <xdr:colOff>2058459</xdr:colOff>
      <xdr:row>3</xdr:row>
      <xdr:rowOff>74083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3DF94C32-9AE5-4183-BAC6-6BB43EFE7C16}"/>
            </a:ext>
          </a:extLst>
        </xdr:cNvPr>
        <xdr:cNvSpPr/>
      </xdr:nvSpPr>
      <xdr:spPr bwMode="auto">
        <a:xfrm>
          <a:off x="86784" y="344382"/>
          <a:ext cx="2497455" cy="522181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800">
              <a:solidFill>
                <a:srgbClr val="FF0000"/>
              </a:solidFill>
            </a:rPr>
            <a:t>【</a:t>
          </a:r>
          <a:r>
            <a:rPr kumimoji="1" lang="ja-JP" altLang="en-US" sz="2800">
              <a:solidFill>
                <a:srgbClr val="FF0000"/>
              </a:solidFill>
            </a:rPr>
            <a:t>記　入　例</a:t>
          </a:r>
          <a:r>
            <a:rPr kumimoji="1" lang="en-US" altLang="ja-JP" sz="2800">
              <a:solidFill>
                <a:srgbClr val="FF0000"/>
              </a:solidFill>
            </a:rPr>
            <a:t>】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228600</xdr:colOff>
      <xdr:row>8</xdr:row>
      <xdr:rowOff>66675</xdr:rowOff>
    </xdr:from>
    <xdr:to>
      <xdr:col>31</xdr:col>
      <xdr:colOff>638175</xdr:colOff>
      <xdr:row>8</xdr:row>
      <xdr:rowOff>257175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9802475" y="1638300"/>
          <a:ext cx="4095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14</xdr:col>
      <xdr:colOff>171461</xdr:colOff>
      <xdr:row>6</xdr:row>
      <xdr:rowOff>57162</xdr:rowOff>
    </xdr:from>
    <xdr:to>
      <xdr:col>15</xdr:col>
      <xdr:colOff>250829</xdr:colOff>
      <xdr:row>7</xdr:row>
      <xdr:rowOff>250829</xdr:rowOff>
    </xdr:to>
    <xdr:pic>
      <xdr:nvPicPr>
        <xdr:cNvPr id="10252" name="Picture 12">
          <a:extLst>
            <a:ext uri="{FF2B5EF4-FFF2-40B4-BE49-F238E27FC236}">
              <a16:creationId xmlns:a16="http://schemas.microsoft.com/office/drawing/2014/main" id="{00000000-0008-0000-03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8" t="-628"/>
        <a:stretch>
          <a:fillRect/>
        </a:stretch>
      </xdr:blipFill>
      <xdr:spPr bwMode="auto">
        <a:xfrm>
          <a:off x="9258311" y="1000137"/>
          <a:ext cx="507993" cy="507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187580</xdr:colOff>
      <xdr:row>6</xdr:row>
      <xdr:rowOff>76945</xdr:rowOff>
    </xdr:from>
    <xdr:to>
      <xdr:col>20</xdr:col>
      <xdr:colOff>266949</xdr:colOff>
      <xdr:row>7</xdr:row>
      <xdr:rowOff>270612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8" t="-628"/>
        <a:stretch>
          <a:fillRect/>
        </a:stretch>
      </xdr:blipFill>
      <xdr:spPr bwMode="auto">
        <a:xfrm>
          <a:off x="12511465" y="1000137"/>
          <a:ext cx="504330" cy="501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14654</xdr:colOff>
      <xdr:row>0</xdr:row>
      <xdr:rowOff>1</xdr:rowOff>
    </xdr:from>
    <xdr:to>
      <xdr:col>4</xdr:col>
      <xdr:colOff>223797</xdr:colOff>
      <xdr:row>2</xdr:row>
      <xdr:rowOff>175847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4654" y="1"/>
          <a:ext cx="2553758" cy="527538"/>
        </a:xfrm>
        <a:prstGeom prst="roundRec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800">
              <a:solidFill>
                <a:srgbClr val="FF0000"/>
              </a:solidFill>
            </a:rPr>
            <a:t>【</a:t>
          </a:r>
          <a:r>
            <a:rPr kumimoji="1" lang="ja-JP" altLang="en-US" sz="2800">
              <a:solidFill>
                <a:srgbClr val="FF0000"/>
              </a:solidFill>
            </a:rPr>
            <a:t>記　入　例</a:t>
          </a:r>
          <a:r>
            <a:rPr kumimoji="1" lang="en-US" altLang="ja-JP" sz="2800">
              <a:solidFill>
                <a:srgbClr val="FF0000"/>
              </a:solidFill>
            </a:rPr>
            <a:t>】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0</xdr:colOff>
      <xdr:row>7</xdr:row>
      <xdr:rowOff>0</xdr:rowOff>
    </xdr:to>
    <xdr:sp macro="" textlink="">
      <xdr:nvSpPr>
        <xdr:cNvPr id="2" name="テキスト 55">
          <a:extLst>
            <a:ext uri="{FF2B5EF4-FFF2-40B4-BE49-F238E27FC236}">
              <a16:creationId xmlns:a16="http://schemas.microsoft.com/office/drawing/2014/main" id="{A7E87F2F-66F2-4DD5-B0E8-0F92AC5360AF}"/>
            </a:ext>
          </a:extLst>
        </xdr:cNvPr>
        <xdr:cNvSpPr txBox="1">
          <a:spLocks noChangeArrowheads="1"/>
        </xdr:cNvSpPr>
      </xdr:nvSpPr>
      <xdr:spPr bwMode="auto">
        <a:xfrm>
          <a:off x="10706100" y="1562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6</xdr:col>
      <xdr:colOff>323850</xdr:colOff>
      <xdr:row>9</xdr:row>
      <xdr:rowOff>0</xdr:rowOff>
    </xdr:from>
    <xdr:to>
      <xdr:col>6</xdr:col>
      <xdr:colOff>962025</xdr:colOff>
      <xdr:row>17</xdr:row>
      <xdr:rowOff>0</xdr:rowOff>
    </xdr:to>
    <xdr:grpSp>
      <xdr:nvGrpSpPr>
        <xdr:cNvPr id="3" name="Group 35">
          <a:extLst>
            <a:ext uri="{FF2B5EF4-FFF2-40B4-BE49-F238E27FC236}">
              <a16:creationId xmlns:a16="http://schemas.microsoft.com/office/drawing/2014/main" id="{4063A666-E224-4393-8CEA-FB3D48FA9230}"/>
            </a:ext>
          </a:extLst>
        </xdr:cNvPr>
        <xdr:cNvGrpSpPr>
          <a:grpSpLocks/>
        </xdr:cNvGrpSpPr>
      </xdr:nvGrpSpPr>
      <xdr:grpSpPr bwMode="auto">
        <a:xfrm>
          <a:off x="3800475" y="2028825"/>
          <a:ext cx="638175" cy="1752600"/>
          <a:chOff x="403" y="222"/>
          <a:chExt cx="65" cy="181"/>
        </a:xfrm>
      </xdr:grpSpPr>
      <xdr:sp macro="" textlink="">
        <xdr:nvSpPr>
          <xdr:cNvPr id="4" name="Line 9">
            <a:extLst>
              <a:ext uri="{FF2B5EF4-FFF2-40B4-BE49-F238E27FC236}">
                <a16:creationId xmlns:a16="http://schemas.microsoft.com/office/drawing/2014/main" id="{E319962E-BFC4-E805-C735-C77249E74E02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0">
            <a:extLst>
              <a:ext uri="{FF2B5EF4-FFF2-40B4-BE49-F238E27FC236}">
                <a16:creationId xmlns:a16="http://schemas.microsoft.com/office/drawing/2014/main" id="{AC64C3C1-EB84-D2F0-AFC7-B4DEF0ABA446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1">
            <a:extLst>
              <a:ext uri="{FF2B5EF4-FFF2-40B4-BE49-F238E27FC236}">
                <a16:creationId xmlns:a16="http://schemas.microsoft.com/office/drawing/2014/main" id="{2DB730E0-90B2-BB8A-C181-CD9CD885E5F2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9</xdr:row>
      <xdr:rowOff>9525</xdr:rowOff>
    </xdr:from>
    <xdr:to>
      <xdr:col>9</xdr:col>
      <xdr:colOff>666750</xdr:colOff>
      <xdr:row>17</xdr:row>
      <xdr:rowOff>0</xdr:rowOff>
    </xdr:to>
    <xdr:grpSp>
      <xdr:nvGrpSpPr>
        <xdr:cNvPr id="7" name="Group 17">
          <a:extLst>
            <a:ext uri="{FF2B5EF4-FFF2-40B4-BE49-F238E27FC236}">
              <a16:creationId xmlns:a16="http://schemas.microsoft.com/office/drawing/2014/main" id="{B4D0DFF9-F845-4A0C-A0EB-E44AA3410553}"/>
            </a:ext>
          </a:extLst>
        </xdr:cNvPr>
        <xdr:cNvGrpSpPr>
          <a:grpSpLocks/>
        </xdr:cNvGrpSpPr>
      </xdr:nvGrpSpPr>
      <xdr:grpSpPr bwMode="auto">
        <a:xfrm>
          <a:off x="5467350" y="2038350"/>
          <a:ext cx="323850" cy="1743075"/>
          <a:chOff x="629" y="243"/>
          <a:chExt cx="32" cy="223"/>
        </a:xfrm>
      </xdr:grpSpPr>
      <xdr:sp macro="" textlink="">
        <xdr:nvSpPr>
          <xdr:cNvPr id="8" name="Line 14">
            <a:extLst>
              <a:ext uri="{FF2B5EF4-FFF2-40B4-BE49-F238E27FC236}">
                <a16:creationId xmlns:a16="http://schemas.microsoft.com/office/drawing/2014/main" id="{56A13487-F280-A14F-7A5A-973EEDB85DF6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5">
            <a:extLst>
              <a:ext uri="{FF2B5EF4-FFF2-40B4-BE49-F238E27FC236}">
                <a16:creationId xmlns:a16="http://schemas.microsoft.com/office/drawing/2014/main" id="{C4232022-CC18-EAEB-B09C-C9F11EF6144B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294034</xdr:colOff>
      <xdr:row>8</xdr:row>
      <xdr:rowOff>218279</xdr:rowOff>
    </xdr:from>
    <xdr:to>
      <xdr:col>10</xdr:col>
      <xdr:colOff>941734</xdr:colOff>
      <xdr:row>20</xdr:row>
      <xdr:rowOff>9525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54CEB95-B29E-40CD-AF74-F4501FC20344}"/>
            </a:ext>
          </a:extLst>
        </xdr:cNvPr>
        <xdr:cNvGrpSpPr/>
      </xdr:nvGrpSpPr>
      <xdr:grpSpPr>
        <a:xfrm>
          <a:off x="6380509" y="2028029"/>
          <a:ext cx="647700" cy="2420146"/>
          <a:chOff x="6380509" y="2028029"/>
          <a:chExt cx="647700" cy="2420146"/>
        </a:xfrm>
      </xdr:grpSpPr>
      <xdr:sp macro="" textlink="">
        <xdr:nvSpPr>
          <xdr:cNvPr id="11" name="Line 19">
            <a:extLst>
              <a:ext uri="{FF2B5EF4-FFF2-40B4-BE49-F238E27FC236}">
                <a16:creationId xmlns:a16="http://schemas.microsoft.com/office/drawing/2014/main" id="{FDD1F2DF-DAC4-0F3C-5EFB-B290D5EA7D65}"/>
              </a:ext>
            </a:extLst>
          </xdr:cNvPr>
          <xdr:cNvSpPr>
            <a:spLocks noChangeShapeType="1"/>
          </xdr:cNvSpPr>
        </xdr:nvSpPr>
        <xdr:spPr bwMode="auto">
          <a:xfrm>
            <a:off x="7028209" y="2028029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21">
            <a:extLst>
              <a:ext uri="{FF2B5EF4-FFF2-40B4-BE49-F238E27FC236}">
                <a16:creationId xmlns:a16="http://schemas.microsoft.com/office/drawing/2014/main" id="{6D599A9D-1F6E-99F2-25D0-DE92AD6BEDEE}"/>
              </a:ext>
            </a:extLst>
          </xdr:cNvPr>
          <xdr:cNvSpPr>
            <a:spLocks noChangeShapeType="1"/>
          </xdr:cNvSpPr>
        </xdr:nvSpPr>
        <xdr:spPr bwMode="auto">
          <a:xfrm>
            <a:off x="6718427" y="2037554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2">
            <a:extLst>
              <a:ext uri="{FF2B5EF4-FFF2-40B4-BE49-F238E27FC236}">
                <a16:creationId xmlns:a16="http://schemas.microsoft.com/office/drawing/2014/main" id="{5F6C5603-CFD0-C0F9-99EA-7AB29FD0B7E4}"/>
              </a:ext>
            </a:extLst>
          </xdr:cNvPr>
          <xdr:cNvSpPr>
            <a:spLocks noChangeShapeType="1"/>
          </xdr:cNvSpPr>
        </xdr:nvSpPr>
        <xdr:spPr bwMode="auto">
          <a:xfrm>
            <a:off x="6380509" y="2046572"/>
            <a:ext cx="0" cy="2382806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499675</xdr:colOff>
      <xdr:row>8</xdr:row>
      <xdr:rowOff>216353</xdr:rowOff>
    </xdr:from>
    <xdr:to>
      <xdr:col>15</xdr:col>
      <xdr:colOff>1156900</xdr:colOff>
      <xdr:row>13</xdr:row>
      <xdr:rowOff>4437</xdr:rowOff>
    </xdr:to>
    <xdr:grpSp>
      <xdr:nvGrpSpPr>
        <xdr:cNvPr id="14" name="Group 24">
          <a:extLst>
            <a:ext uri="{FF2B5EF4-FFF2-40B4-BE49-F238E27FC236}">
              <a16:creationId xmlns:a16="http://schemas.microsoft.com/office/drawing/2014/main" id="{13F5EFDB-E3B8-4B4B-A398-C55D2D63EBFA}"/>
            </a:ext>
          </a:extLst>
        </xdr:cNvPr>
        <xdr:cNvGrpSpPr>
          <a:grpSpLocks/>
        </xdr:cNvGrpSpPr>
      </xdr:nvGrpSpPr>
      <xdr:grpSpPr bwMode="auto">
        <a:xfrm>
          <a:off x="9777025" y="2026103"/>
          <a:ext cx="657225" cy="883459"/>
          <a:chOff x="751" y="236"/>
          <a:chExt cx="65" cy="260"/>
        </a:xfrm>
      </xdr:grpSpPr>
      <xdr:sp macro="" textlink="">
        <xdr:nvSpPr>
          <xdr:cNvPr id="15" name="Line 25">
            <a:extLst>
              <a:ext uri="{FF2B5EF4-FFF2-40B4-BE49-F238E27FC236}">
                <a16:creationId xmlns:a16="http://schemas.microsoft.com/office/drawing/2014/main" id="{1E9C836F-EB49-F448-DABA-225F33DD217F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6">
            <a:extLst>
              <a:ext uri="{FF2B5EF4-FFF2-40B4-BE49-F238E27FC236}">
                <a16:creationId xmlns:a16="http://schemas.microsoft.com/office/drawing/2014/main" id="{AE2AE84F-FB15-19B3-D103-DFEC63829C99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7">
            <a:extLst>
              <a:ext uri="{FF2B5EF4-FFF2-40B4-BE49-F238E27FC236}">
                <a16:creationId xmlns:a16="http://schemas.microsoft.com/office/drawing/2014/main" id="{322F8443-304F-C51C-63D9-104EA5AE5709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23606</xdr:colOff>
      <xdr:row>23</xdr:row>
      <xdr:rowOff>0</xdr:rowOff>
    </xdr:from>
    <xdr:to>
      <xdr:col>9</xdr:col>
      <xdr:colOff>652256</xdr:colOff>
      <xdr:row>29</xdr:row>
      <xdr:rowOff>9525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49422F-DBCE-4428-BDF9-281F8FCAB261}"/>
            </a:ext>
          </a:extLst>
        </xdr:cNvPr>
        <xdr:cNvGrpSpPr/>
      </xdr:nvGrpSpPr>
      <xdr:grpSpPr>
        <a:xfrm>
          <a:off x="5148056" y="5010150"/>
          <a:ext cx="628650" cy="1552575"/>
          <a:chOff x="5071856" y="5010150"/>
          <a:chExt cx="628650" cy="1409286"/>
        </a:xfrm>
      </xdr:grpSpPr>
      <xdr:sp macro="" textlink="">
        <xdr:nvSpPr>
          <xdr:cNvPr id="19" name="Line 31">
            <a:extLst>
              <a:ext uri="{FF2B5EF4-FFF2-40B4-BE49-F238E27FC236}">
                <a16:creationId xmlns:a16="http://schemas.microsoft.com/office/drawing/2014/main" id="{1A1BC4E7-9141-554D-A56A-F86212E2B66E}"/>
              </a:ext>
            </a:extLst>
          </xdr:cNvPr>
          <xdr:cNvSpPr>
            <a:spLocks noChangeShapeType="1"/>
          </xdr:cNvSpPr>
        </xdr:nvSpPr>
        <xdr:spPr bwMode="auto">
          <a:xfrm>
            <a:off x="5700506" y="5019675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2">
            <a:extLst>
              <a:ext uri="{FF2B5EF4-FFF2-40B4-BE49-F238E27FC236}">
                <a16:creationId xmlns:a16="http://schemas.microsoft.com/office/drawing/2014/main" id="{0AF51212-5182-BA07-2A3A-46D448BFACC0}"/>
              </a:ext>
            </a:extLst>
          </xdr:cNvPr>
          <xdr:cNvSpPr>
            <a:spLocks noChangeShapeType="1"/>
          </xdr:cNvSpPr>
        </xdr:nvSpPr>
        <xdr:spPr bwMode="auto">
          <a:xfrm>
            <a:off x="5386181" y="5010150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33">
            <a:extLst>
              <a:ext uri="{FF2B5EF4-FFF2-40B4-BE49-F238E27FC236}">
                <a16:creationId xmlns:a16="http://schemas.microsoft.com/office/drawing/2014/main" id="{3CA359A3-EB8F-8E71-6446-C37FBD76768E}"/>
              </a:ext>
            </a:extLst>
          </xdr:cNvPr>
          <xdr:cNvSpPr>
            <a:spLocks noChangeShapeType="1"/>
          </xdr:cNvSpPr>
        </xdr:nvSpPr>
        <xdr:spPr bwMode="auto">
          <a:xfrm>
            <a:off x="5071856" y="5019675"/>
            <a:ext cx="0" cy="1394445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7</xdr:row>
      <xdr:rowOff>14721</xdr:rowOff>
    </xdr:from>
    <xdr:to>
      <xdr:col>8</xdr:col>
      <xdr:colOff>43295</xdr:colOff>
      <xdr:row>7</xdr:row>
      <xdr:rowOff>14721</xdr:rowOff>
    </xdr:to>
    <xdr:cxnSp macro="">
      <xdr:nvCxnSpPr>
        <xdr:cNvPr id="22" name="直線コネクタ 2">
          <a:extLst>
            <a:ext uri="{FF2B5EF4-FFF2-40B4-BE49-F238E27FC236}">
              <a16:creationId xmlns:a16="http://schemas.microsoft.com/office/drawing/2014/main" id="{3A2514A3-C035-4F41-8C92-A5E683A10B9E}"/>
            </a:ext>
          </a:extLst>
        </xdr:cNvPr>
        <xdr:cNvCxnSpPr>
          <a:cxnSpLocks noChangeShapeType="1"/>
        </xdr:cNvCxnSpPr>
      </xdr:nvCxnSpPr>
      <xdr:spPr bwMode="auto">
        <a:xfrm>
          <a:off x="95250" y="1576821"/>
          <a:ext cx="479627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409575</xdr:colOff>
      <xdr:row>32</xdr:row>
      <xdr:rowOff>0</xdr:rowOff>
    </xdr:from>
    <xdr:to>
      <xdr:col>6</xdr:col>
      <xdr:colOff>1047750</xdr:colOff>
      <xdr:row>32</xdr:row>
      <xdr:rowOff>0</xdr:rowOff>
    </xdr:to>
    <xdr:grpSp>
      <xdr:nvGrpSpPr>
        <xdr:cNvPr id="23" name="Group 35">
          <a:extLst>
            <a:ext uri="{FF2B5EF4-FFF2-40B4-BE49-F238E27FC236}">
              <a16:creationId xmlns:a16="http://schemas.microsoft.com/office/drawing/2014/main" id="{CCC4B59D-675C-4BDD-BD32-81ED0F7BBC45}"/>
            </a:ext>
          </a:extLst>
        </xdr:cNvPr>
        <xdr:cNvGrpSpPr>
          <a:grpSpLocks/>
        </xdr:cNvGrpSpPr>
      </xdr:nvGrpSpPr>
      <xdr:grpSpPr bwMode="auto">
        <a:xfrm>
          <a:off x="3886200" y="7477125"/>
          <a:ext cx="638175" cy="0"/>
          <a:chOff x="403" y="222"/>
          <a:chExt cx="65" cy="181"/>
        </a:xfrm>
      </xdr:grpSpPr>
      <xdr:sp macro="" textlink="">
        <xdr:nvSpPr>
          <xdr:cNvPr id="24" name="Line 9">
            <a:extLst>
              <a:ext uri="{FF2B5EF4-FFF2-40B4-BE49-F238E27FC236}">
                <a16:creationId xmlns:a16="http://schemas.microsoft.com/office/drawing/2014/main" id="{AA311B4B-292B-33DD-6FD4-7B7B32742961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10">
            <a:extLst>
              <a:ext uri="{FF2B5EF4-FFF2-40B4-BE49-F238E27FC236}">
                <a16:creationId xmlns:a16="http://schemas.microsoft.com/office/drawing/2014/main" id="{70965E57-7757-EEC1-88E0-E6659296B3DF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11">
            <a:extLst>
              <a:ext uri="{FF2B5EF4-FFF2-40B4-BE49-F238E27FC236}">
                <a16:creationId xmlns:a16="http://schemas.microsoft.com/office/drawing/2014/main" id="{9EDFF6C0-4394-7C23-F43A-EDC052C67069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32</xdr:row>
      <xdr:rowOff>0</xdr:rowOff>
    </xdr:from>
    <xdr:to>
      <xdr:col>9</xdr:col>
      <xdr:colOff>666750</xdr:colOff>
      <xdr:row>32</xdr:row>
      <xdr:rowOff>0</xdr:rowOff>
    </xdr:to>
    <xdr:grpSp>
      <xdr:nvGrpSpPr>
        <xdr:cNvPr id="27" name="Group 17">
          <a:extLst>
            <a:ext uri="{FF2B5EF4-FFF2-40B4-BE49-F238E27FC236}">
              <a16:creationId xmlns:a16="http://schemas.microsoft.com/office/drawing/2014/main" id="{F613632C-27C4-4EE8-90DE-79724F499DFD}"/>
            </a:ext>
          </a:extLst>
        </xdr:cNvPr>
        <xdr:cNvGrpSpPr>
          <a:grpSpLocks/>
        </xdr:cNvGrpSpPr>
      </xdr:nvGrpSpPr>
      <xdr:grpSpPr bwMode="auto">
        <a:xfrm>
          <a:off x="5467350" y="7477125"/>
          <a:ext cx="323850" cy="0"/>
          <a:chOff x="629" y="243"/>
          <a:chExt cx="32" cy="223"/>
        </a:xfrm>
      </xdr:grpSpPr>
      <xdr:sp macro="" textlink="">
        <xdr:nvSpPr>
          <xdr:cNvPr id="28" name="Line 14">
            <a:extLst>
              <a:ext uri="{FF2B5EF4-FFF2-40B4-BE49-F238E27FC236}">
                <a16:creationId xmlns:a16="http://schemas.microsoft.com/office/drawing/2014/main" id="{C6C191D7-F164-5724-A473-56B84E623810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15">
            <a:extLst>
              <a:ext uri="{FF2B5EF4-FFF2-40B4-BE49-F238E27FC236}">
                <a16:creationId xmlns:a16="http://schemas.microsoft.com/office/drawing/2014/main" id="{1EFC817F-B14C-1AAD-4497-9A4E4B59B177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523875</xdr:colOff>
      <xdr:row>32</xdr:row>
      <xdr:rowOff>0</xdr:rowOff>
    </xdr:from>
    <xdr:to>
      <xdr:col>10</xdr:col>
      <xdr:colOff>1171575</xdr:colOff>
      <xdr:row>32</xdr:row>
      <xdr:rowOff>0</xdr:rowOff>
    </xdr:to>
    <xdr:grpSp>
      <xdr:nvGrpSpPr>
        <xdr:cNvPr id="30" name="Group 23">
          <a:extLst>
            <a:ext uri="{FF2B5EF4-FFF2-40B4-BE49-F238E27FC236}">
              <a16:creationId xmlns:a16="http://schemas.microsoft.com/office/drawing/2014/main" id="{58B401C7-9553-400D-BFAF-D2D63FB6696E}"/>
            </a:ext>
          </a:extLst>
        </xdr:cNvPr>
        <xdr:cNvGrpSpPr>
          <a:grpSpLocks/>
        </xdr:cNvGrpSpPr>
      </xdr:nvGrpSpPr>
      <xdr:grpSpPr bwMode="auto">
        <a:xfrm>
          <a:off x="6610350" y="7477125"/>
          <a:ext cx="647700" cy="0"/>
          <a:chOff x="751" y="236"/>
          <a:chExt cx="65" cy="260"/>
        </a:xfrm>
      </xdr:grpSpPr>
      <xdr:sp macro="" textlink="">
        <xdr:nvSpPr>
          <xdr:cNvPr id="31" name="Line 19">
            <a:extLst>
              <a:ext uri="{FF2B5EF4-FFF2-40B4-BE49-F238E27FC236}">
                <a16:creationId xmlns:a16="http://schemas.microsoft.com/office/drawing/2014/main" id="{5CF0F60D-AE7D-7119-3136-65E3215A68C8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21">
            <a:extLst>
              <a:ext uri="{FF2B5EF4-FFF2-40B4-BE49-F238E27FC236}">
                <a16:creationId xmlns:a16="http://schemas.microsoft.com/office/drawing/2014/main" id="{792D53C2-A6AA-112C-F42A-3D4A39843FB6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22">
            <a:extLst>
              <a:ext uri="{FF2B5EF4-FFF2-40B4-BE49-F238E27FC236}">
                <a16:creationId xmlns:a16="http://schemas.microsoft.com/office/drawing/2014/main" id="{F3ECE2C0-1209-5364-1C95-9411B3449AB2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526770</xdr:colOff>
      <xdr:row>32</xdr:row>
      <xdr:rowOff>0</xdr:rowOff>
    </xdr:from>
    <xdr:to>
      <xdr:col>15</xdr:col>
      <xdr:colOff>1183995</xdr:colOff>
      <xdr:row>32</xdr:row>
      <xdr:rowOff>0</xdr:rowOff>
    </xdr:to>
    <xdr:grpSp>
      <xdr:nvGrpSpPr>
        <xdr:cNvPr id="34" name="Group 24">
          <a:extLst>
            <a:ext uri="{FF2B5EF4-FFF2-40B4-BE49-F238E27FC236}">
              <a16:creationId xmlns:a16="http://schemas.microsoft.com/office/drawing/2014/main" id="{5835B751-6FB3-4317-80A7-89646E15C0AB}"/>
            </a:ext>
          </a:extLst>
        </xdr:cNvPr>
        <xdr:cNvGrpSpPr>
          <a:grpSpLocks/>
        </xdr:cNvGrpSpPr>
      </xdr:nvGrpSpPr>
      <xdr:grpSpPr bwMode="auto">
        <a:xfrm>
          <a:off x="9804120" y="7477125"/>
          <a:ext cx="657225" cy="0"/>
          <a:chOff x="751" y="236"/>
          <a:chExt cx="65" cy="260"/>
        </a:xfrm>
      </xdr:grpSpPr>
      <xdr:sp macro="" textlink="">
        <xdr:nvSpPr>
          <xdr:cNvPr id="35" name="Line 25">
            <a:extLst>
              <a:ext uri="{FF2B5EF4-FFF2-40B4-BE49-F238E27FC236}">
                <a16:creationId xmlns:a16="http://schemas.microsoft.com/office/drawing/2014/main" id="{092C5999-12B3-BDED-7844-5B7A872B5FBC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26">
            <a:extLst>
              <a:ext uri="{FF2B5EF4-FFF2-40B4-BE49-F238E27FC236}">
                <a16:creationId xmlns:a16="http://schemas.microsoft.com/office/drawing/2014/main" id="{8FE8D500-6FE6-9F87-260F-DF040939C913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27">
            <a:extLst>
              <a:ext uri="{FF2B5EF4-FFF2-40B4-BE49-F238E27FC236}">
                <a16:creationId xmlns:a16="http://schemas.microsoft.com/office/drawing/2014/main" id="{A6757CC0-71AB-CE18-0770-28C1B716A472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542925</xdr:colOff>
      <xdr:row>32</xdr:row>
      <xdr:rowOff>0</xdr:rowOff>
    </xdr:from>
    <xdr:to>
      <xdr:col>10</xdr:col>
      <xdr:colOff>1162050</xdr:colOff>
      <xdr:row>32</xdr:row>
      <xdr:rowOff>0</xdr:rowOff>
    </xdr:to>
    <xdr:grpSp>
      <xdr:nvGrpSpPr>
        <xdr:cNvPr id="38" name="Group 30">
          <a:extLst>
            <a:ext uri="{FF2B5EF4-FFF2-40B4-BE49-F238E27FC236}">
              <a16:creationId xmlns:a16="http://schemas.microsoft.com/office/drawing/2014/main" id="{E9C8365A-6D54-4E6F-AADC-1F8EE88F8C24}"/>
            </a:ext>
          </a:extLst>
        </xdr:cNvPr>
        <xdr:cNvGrpSpPr>
          <a:grpSpLocks/>
        </xdr:cNvGrpSpPr>
      </xdr:nvGrpSpPr>
      <xdr:grpSpPr bwMode="auto">
        <a:xfrm>
          <a:off x="6629400" y="7477125"/>
          <a:ext cx="619125" cy="0"/>
          <a:chOff x="751" y="236"/>
          <a:chExt cx="65" cy="260"/>
        </a:xfrm>
      </xdr:grpSpPr>
      <xdr:sp macro="" textlink="">
        <xdr:nvSpPr>
          <xdr:cNvPr id="39" name="Line 31">
            <a:extLst>
              <a:ext uri="{FF2B5EF4-FFF2-40B4-BE49-F238E27FC236}">
                <a16:creationId xmlns:a16="http://schemas.microsoft.com/office/drawing/2014/main" id="{FE492C7C-7B37-D773-0C66-715116E60800}"/>
              </a:ext>
            </a:extLst>
          </xdr:cNvPr>
          <xdr:cNvSpPr>
            <a:spLocks noChangeShapeType="1"/>
          </xdr:cNvSpPr>
        </xdr:nvSpPr>
        <xdr:spPr bwMode="auto">
          <a:xfrm>
            <a:off x="816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32">
            <a:extLst>
              <a:ext uri="{FF2B5EF4-FFF2-40B4-BE49-F238E27FC236}">
                <a16:creationId xmlns:a16="http://schemas.microsoft.com/office/drawing/2014/main" id="{0FC491EA-2431-1FB0-D395-C914924990A0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33">
            <a:extLst>
              <a:ext uri="{FF2B5EF4-FFF2-40B4-BE49-F238E27FC236}">
                <a16:creationId xmlns:a16="http://schemas.microsoft.com/office/drawing/2014/main" id="{ADDD9518-7082-BCD5-65A1-F2B09B1A8BD3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900547</xdr:colOff>
      <xdr:row>2</xdr:row>
      <xdr:rowOff>121227</xdr:rowOff>
    </xdr:from>
    <xdr:to>
      <xdr:col>10</xdr:col>
      <xdr:colOff>190501</xdr:colOff>
      <xdr:row>3</xdr:row>
      <xdr:rowOff>81729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71C6E7FA-BA8F-43E6-948F-FC20B75A1F55}"/>
            </a:ext>
          </a:extLst>
        </xdr:cNvPr>
        <xdr:cNvSpPr/>
      </xdr:nvSpPr>
      <xdr:spPr bwMode="auto">
        <a:xfrm>
          <a:off x="6024997" y="416502"/>
          <a:ext cx="251979" cy="2367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  <xdr:twoCellAnchor>
    <xdr:from>
      <xdr:col>16</xdr:col>
      <xdr:colOff>0</xdr:colOff>
      <xdr:row>39</xdr:row>
      <xdr:rowOff>0</xdr:rowOff>
    </xdr:from>
    <xdr:to>
      <xdr:col>16</xdr:col>
      <xdr:colOff>0</xdr:colOff>
      <xdr:row>39</xdr:row>
      <xdr:rowOff>0</xdr:rowOff>
    </xdr:to>
    <xdr:sp macro="" textlink="">
      <xdr:nvSpPr>
        <xdr:cNvPr id="43" name="テキスト 55">
          <a:extLst>
            <a:ext uri="{FF2B5EF4-FFF2-40B4-BE49-F238E27FC236}">
              <a16:creationId xmlns:a16="http://schemas.microsoft.com/office/drawing/2014/main" id="{76691242-2BB7-4752-967D-36FB48280705}"/>
            </a:ext>
          </a:extLst>
        </xdr:cNvPr>
        <xdr:cNvSpPr txBox="1">
          <a:spLocks noChangeArrowheads="1"/>
        </xdr:cNvSpPr>
      </xdr:nvSpPr>
      <xdr:spPr bwMode="auto">
        <a:xfrm>
          <a:off x="10706100" y="1562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6</xdr:col>
      <xdr:colOff>323850</xdr:colOff>
      <xdr:row>41</xdr:row>
      <xdr:rowOff>0</xdr:rowOff>
    </xdr:from>
    <xdr:to>
      <xdr:col>6</xdr:col>
      <xdr:colOff>962025</xdr:colOff>
      <xdr:row>49</xdr:row>
      <xdr:rowOff>0</xdr:rowOff>
    </xdr:to>
    <xdr:grpSp>
      <xdr:nvGrpSpPr>
        <xdr:cNvPr id="44" name="Group 35">
          <a:extLst>
            <a:ext uri="{FF2B5EF4-FFF2-40B4-BE49-F238E27FC236}">
              <a16:creationId xmlns:a16="http://schemas.microsoft.com/office/drawing/2014/main" id="{6F6FDFE5-5D0F-4D18-9BFB-2A36B644B4CD}"/>
            </a:ext>
          </a:extLst>
        </xdr:cNvPr>
        <xdr:cNvGrpSpPr>
          <a:grpSpLocks/>
        </xdr:cNvGrpSpPr>
      </xdr:nvGrpSpPr>
      <xdr:grpSpPr bwMode="auto">
        <a:xfrm>
          <a:off x="3800475" y="9505950"/>
          <a:ext cx="638175" cy="1752600"/>
          <a:chOff x="403" y="222"/>
          <a:chExt cx="65" cy="181"/>
        </a:xfrm>
      </xdr:grpSpPr>
      <xdr:sp macro="" textlink="">
        <xdr:nvSpPr>
          <xdr:cNvPr id="45" name="Line 9">
            <a:extLst>
              <a:ext uri="{FF2B5EF4-FFF2-40B4-BE49-F238E27FC236}">
                <a16:creationId xmlns:a16="http://schemas.microsoft.com/office/drawing/2014/main" id="{00CB484E-D317-1A4E-316A-B11CB588B794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10">
            <a:extLst>
              <a:ext uri="{FF2B5EF4-FFF2-40B4-BE49-F238E27FC236}">
                <a16:creationId xmlns:a16="http://schemas.microsoft.com/office/drawing/2014/main" id="{42057535-6CFB-0DDF-B6CB-58FBB825E8A2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11">
            <a:extLst>
              <a:ext uri="{FF2B5EF4-FFF2-40B4-BE49-F238E27FC236}">
                <a16:creationId xmlns:a16="http://schemas.microsoft.com/office/drawing/2014/main" id="{C8CAAA62-E4C6-1B92-80F0-E566A9109B6F}"/>
              </a:ext>
            </a:extLst>
          </xdr:cNvPr>
          <xdr:cNvSpPr>
            <a:spLocks noChangeShapeType="1"/>
          </xdr:cNvSpPr>
        </xdr:nvSpPr>
        <xdr:spPr bwMode="auto">
          <a:xfrm>
            <a:off x="468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342900</xdr:colOff>
      <xdr:row>41</xdr:row>
      <xdr:rowOff>9525</xdr:rowOff>
    </xdr:from>
    <xdr:to>
      <xdr:col>9</xdr:col>
      <xdr:colOff>666750</xdr:colOff>
      <xdr:row>49</xdr:row>
      <xdr:rowOff>0</xdr:rowOff>
    </xdr:to>
    <xdr:grpSp>
      <xdr:nvGrpSpPr>
        <xdr:cNvPr id="48" name="Group 17">
          <a:extLst>
            <a:ext uri="{FF2B5EF4-FFF2-40B4-BE49-F238E27FC236}">
              <a16:creationId xmlns:a16="http://schemas.microsoft.com/office/drawing/2014/main" id="{74B4B5C6-D99A-4870-8BD6-26961492FE6B}"/>
            </a:ext>
          </a:extLst>
        </xdr:cNvPr>
        <xdr:cNvGrpSpPr>
          <a:grpSpLocks/>
        </xdr:cNvGrpSpPr>
      </xdr:nvGrpSpPr>
      <xdr:grpSpPr bwMode="auto">
        <a:xfrm>
          <a:off x="5467350" y="9515475"/>
          <a:ext cx="323850" cy="1743075"/>
          <a:chOff x="629" y="243"/>
          <a:chExt cx="32" cy="223"/>
        </a:xfrm>
      </xdr:grpSpPr>
      <xdr:sp macro="" textlink="">
        <xdr:nvSpPr>
          <xdr:cNvPr id="49" name="Line 14">
            <a:extLst>
              <a:ext uri="{FF2B5EF4-FFF2-40B4-BE49-F238E27FC236}">
                <a16:creationId xmlns:a16="http://schemas.microsoft.com/office/drawing/2014/main" id="{AA5FF483-C02F-5B7C-FFBC-BB1E645890F6}"/>
              </a:ext>
            </a:extLst>
          </xdr:cNvPr>
          <xdr:cNvSpPr>
            <a:spLocks noChangeShapeType="1"/>
          </xdr:cNvSpPr>
        </xdr:nvSpPr>
        <xdr:spPr bwMode="auto">
          <a:xfrm>
            <a:off x="661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15">
            <a:extLst>
              <a:ext uri="{FF2B5EF4-FFF2-40B4-BE49-F238E27FC236}">
                <a16:creationId xmlns:a16="http://schemas.microsoft.com/office/drawing/2014/main" id="{6A1E9594-366F-8CBF-2DD7-FF90501BB2FC}"/>
              </a:ext>
            </a:extLst>
          </xdr:cNvPr>
          <xdr:cNvSpPr>
            <a:spLocks noChangeShapeType="1"/>
          </xdr:cNvSpPr>
        </xdr:nvSpPr>
        <xdr:spPr bwMode="auto">
          <a:xfrm>
            <a:off x="629" y="243"/>
            <a:ext cx="0" cy="223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294034</xdr:colOff>
      <xdr:row>41</xdr:row>
      <xdr:rowOff>0</xdr:rowOff>
    </xdr:from>
    <xdr:to>
      <xdr:col>10</xdr:col>
      <xdr:colOff>933450</xdr:colOff>
      <xdr:row>52</xdr:row>
      <xdr:rowOff>9525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A3E0B828-83A2-4B21-8AD6-973FF7E6A3E6}"/>
            </a:ext>
          </a:extLst>
        </xdr:cNvPr>
        <xdr:cNvGrpSpPr/>
      </xdr:nvGrpSpPr>
      <xdr:grpSpPr>
        <a:xfrm>
          <a:off x="6380509" y="9505950"/>
          <a:ext cx="639416" cy="2419350"/>
          <a:chOff x="6380509" y="2028029"/>
          <a:chExt cx="647700" cy="2420146"/>
        </a:xfrm>
      </xdr:grpSpPr>
      <xdr:sp macro="" textlink="">
        <xdr:nvSpPr>
          <xdr:cNvPr id="52" name="Line 19">
            <a:extLst>
              <a:ext uri="{FF2B5EF4-FFF2-40B4-BE49-F238E27FC236}">
                <a16:creationId xmlns:a16="http://schemas.microsoft.com/office/drawing/2014/main" id="{4B4C3198-9216-71C0-760C-2A1AE0685342}"/>
              </a:ext>
            </a:extLst>
          </xdr:cNvPr>
          <xdr:cNvSpPr>
            <a:spLocks noChangeShapeType="1"/>
          </xdr:cNvSpPr>
        </xdr:nvSpPr>
        <xdr:spPr bwMode="auto">
          <a:xfrm>
            <a:off x="7028209" y="2028029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21">
            <a:extLst>
              <a:ext uri="{FF2B5EF4-FFF2-40B4-BE49-F238E27FC236}">
                <a16:creationId xmlns:a16="http://schemas.microsoft.com/office/drawing/2014/main" id="{73E60C36-5DBA-EEB1-D8EA-F9F524015752}"/>
              </a:ext>
            </a:extLst>
          </xdr:cNvPr>
          <xdr:cNvSpPr>
            <a:spLocks noChangeShapeType="1"/>
          </xdr:cNvSpPr>
        </xdr:nvSpPr>
        <xdr:spPr bwMode="auto">
          <a:xfrm>
            <a:off x="6718427" y="2037554"/>
            <a:ext cx="0" cy="241062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22">
            <a:extLst>
              <a:ext uri="{FF2B5EF4-FFF2-40B4-BE49-F238E27FC236}">
                <a16:creationId xmlns:a16="http://schemas.microsoft.com/office/drawing/2014/main" id="{957D731E-577E-FFE0-2135-FD5DF2927C4B}"/>
              </a:ext>
            </a:extLst>
          </xdr:cNvPr>
          <xdr:cNvSpPr>
            <a:spLocks noChangeShapeType="1"/>
          </xdr:cNvSpPr>
        </xdr:nvSpPr>
        <xdr:spPr bwMode="auto">
          <a:xfrm>
            <a:off x="6380509" y="2046572"/>
            <a:ext cx="0" cy="2382806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480626</xdr:colOff>
      <xdr:row>41</xdr:row>
      <xdr:rowOff>9524</xdr:rowOff>
    </xdr:from>
    <xdr:to>
      <xdr:col>15</xdr:col>
      <xdr:colOff>1139686</xdr:colOff>
      <xdr:row>45</xdr:row>
      <xdr:rowOff>13961</xdr:rowOff>
    </xdr:to>
    <xdr:grpSp>
      <xdr:nvGrpSpPr>
        <xdr:cNvPr id="55" name="Group 24">
          <a:extLst>
            <a:ext uri="{FF2B5EF4-FFF2-40B4-BE49-F238E27FC236}">
              <a16:creationId xmlns:a16="http://schemas.microsoft.com/office/drawing/2014/main" id="{6E590AA9-060B-4E9D-95C5-14D8B674EEAC}"/>
            </a:ext>
          </a:extLst>
        </xdr:cNvPr>
        <xdr:cNvGrpSpPr>
          <a:grpSpLocks/>
        </xdr:cNvGrpSpPr>
      </xdr:nvGrpSpPr>
      <xdr:grpSpPr bwMode="auto">
        <a:xfrm>
          <a:off x="9757976" y="9515474"/>
          <a:ext cx="659060" cy="880737"/>
          <a:chOff x="751" y="236"/>
          <a:chExt cx="62" cy="260"/>
        </a:xfrm>
      </xdr:grpSpPr>
      <xdr:sp macro="" textlink="">
        <xdr:nvSpPr>
          <xdr:cNvPr id="56" name="Line 25">
            <a:extLst>
              <a:ext uri="{FF2B5EF4-FFF2-40B4-BE49-F238E27FC236}">
                <a16:creationId xmlns:a16="http://schemas.microsoft.com/office/drawing/2014/main" id="{BD124E06-EFC8-90B6-1F23-7C75774A048A}"/>
              </a:ext>
            </a:extLst>
          </xdr:cNvPr>
          <xdr:cNvSpPr>
            <a:spLocks noChangeShapeType="1"/>
          </xdr:cNvSpPr>
        </xdr:nvSpPr>
        <xdr:spPr bwMode="auto">
          <a:xfrm>
            <a:off x="81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26">
            <a:extLst>
              <a:ext uri="{FF2B5EF4-FFF2-40B4-BE49-F238E27FC236}">
                <a16:creationId xmlns:a16="http://schemas.microsoft.com/office/drawing/2014/main" id="{8A70D17E-D9DB-D87E-C05F-D8D76A59945A}"/>
              </a:ext>
            </a:extLst>
          </xdr:cNvPr>
          <xdr:cNvSpPr>
            <a:spLocks noChangeShapeType="1"/>
          </xdr:cNvSpPr>
        </xdr:nvSpPr>
        <xdr:spPr bwMode="auto">
          <a:xfrm>
            <a:off x="783" y="236"/>
            <a:ext cx="0" cy="260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27">
            <a:extLst>
              <a:ext uri="{FF2B5EF4-FFF2-40B4-BE49-F238E27FC236}">
                <a16:creationId xmlns:a16="http://schemas.microsoft.com/office/drawing/2014/main" id="{7D708B20-EE9B-4C5C-1D60-F86AAF7A4FE9}"/>
              </a:ext>
            </a:extLst>
          </xdr:cNvPr>
          <xdr:cNvSpPr>
            <a:spLocks noChangeShapeType="1"/>
          </xdr:cNvSpPr>
        </xdr:nvSpPr>
        <xdr:spPr bwMode="auto">
          <a:xfrm>
            <a:off x="751" y="238"/>
            <a:ext cx="0" cy="25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23606</xdr:colOff>
      <xdr:row>55</xdr:row>
      <xdr:rowOff>0</xdr:rowOff>
    </xdr:from>
    <xdr:to>
      <xdr:col>9</xdr:col>
      <xdr:colOff>652256</xdr:colOff>
      <xdr:row>61</xdr:row>
      <xdr:rowOff>9525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D0F46A3D-366C-48D1-8702-F2497DB63CCF}"/>
            </a:ext>
          </a:extLst>
        </xdr:cNvPr>
        <xdr:cNvGrpSpPr/>
      </xdr:nvGrpSpPr>
      <xdr:grpSpPr>
        <a:xfrm>
          <a:off x="5148056" y="12487275"/>
          <a:ext cx="628650" cy="1552575"/>
          <a:chOff x="5071856" y="5010150"/>
          <a:chExt cx="628650" cy="1409286"/>
        </a:xfrm>
      </xdr:grpSpPr>
      <xdr:sp macro="" textlink="">
        <xdr:nvSpPr>
          <xdr:cNvPr id="60" name="Line 31">
            <a:extLst>
              <a:ext uri="{FF2B5EF4-FFF2-40B4-BE49-F238E27FC236}">
                <a16:creationId xmlns:a16="http://schemas.microsoft.com/office/drawing/2014/main" id="{D709C339-1E99-35AC-6CBA-1D8554D86CC8}"/>
              </a:ext>
            </a:extLst>
          </xdr:cNvPr>
          <xdr:cNvSpPr>
            <a:spLocks noChangeShapeType="1"/>
          </xdr:cNvSpPr>
        </xdr:nvSpPr>
        <xdr:spPr bwMode="auto">
          <a:xfrm>
            <a:off x="5700506" y="5019675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32">
            <a:extLst>
              <a:ext uri="{FF2B5EF4-FFF2-40B4-BE49-F238E27FC236}">
                <a16:creationId xmlns:a16="http://schemas.microsoft.com/office/drawing/2014/main" id="{CA90A72A-B12B-FD0D-5604-5B9BB7DD550F}"/>
              </a:ext>
            </a:extLst>
          </xdr:cNvPr>
          <xdr:cNvSpPr>
            <a:spLocks noChangeShapeType="1"/>
          </xdr:cNvSpPr>
        </xdr:nvSpPr>
        <xdr:spPr bwMode="auto">
          <a:xfrm>
            <a:off x="5386181" y="5010150"/>
            <a:ext cx="0" cy="139976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33">
            <a:extLst>
              <a:ext uri="{FF2B5EF4-FFF2-40B4-BE49-F238E27FC236}">
                <a16:creationId xmlns:a16="http://schemas.microsoft.com/office/drawing/2014/main" id="{D7B87664-814F-8259-5DE8-4BB35623482A}"/>
              </a:ext>
            </a:extLst>
          </xdr:cNvPr>
          <xdr:cNvSpPr>
            <a:spLocks noChangeShapeType="1"/>
          </xdr:cNvSpPr>
        </xdr:nvSpPr>
        <xdr:spPr bwMode="auto">
          <a:xfrm>
            <a:off x="5071856" y="5019675"/>
            <a:ext cx="0" cy="1394445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39</xdr:row>
      <xdr:rowOff>14721</xdr:rowOff>
    </xdr:from>
    <xdr:to>
      <xdr:col>8</xdr:col>
      <xdr:colOff>43295</xdr:colOff>
      <xdr:row>39</xdr:row>
      <xdr:rowOff>14721</xdr:rowOff>
    </xdr:to>
    <xdr:cxnSp macro="">
      <xdr:nvCxnSpPr>
        <xdr:cNvPr id="63" name="直線コネクタ 2">
          <a:extLst>
            <a:ext uri="{FF2B5EF4-FFF2-40B4-BE49-F238E27FC236}">
              <a16:creationId xmlns:a16="http://schemas.microsoft.com/office/drawing/2014/main" id="{8D44FD7D-C261-49E1-8D9A-7121F8BF8890}"/>
            </a:ext>
          </a:extLst>
        </xdr:cNvPr>
        <xdr:cNvCxnSpPr>
          <a:cxnSpLocks noChangeShapeType="1"/>
        </xdr:cNvCxnSpPr>
      </xdr:nvCxnSpPr>
      <xdr:spPr bwMode="auto">
        <a:xfrm>
          <a:off x="95250" y="1576821"/>
          <a:ext cx="479627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900547</xdr:colOff>
      <xdr:row>34</xdr:row>
      <xdr:rowOff>121227</xdr:rowOff>
    </xdr:from>
    <xdr:to>
      <xdr:col>10</xdr:col>
      <xdr:colOff>190501</xdr:colOff>
      <xdr:row>35</xdr:row>
      <xdr:rowOff>81729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56CCFFD3-2D8A-4395-B35E-4B5EE60ED53D}"/>
            </a:ext>
          </a:extLst>
        </xdr:cNvPr>
        <xdr:cNvSpPr/>
      </xdr:nvSpPr>
      <xdr:spPr bwMode="auto">
        <a:xfrm>
          <a:off x="6024997" y="416502"/>
          <a:ext cx="251979" cy="2367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  <xdr:twoCellAnchor>
    <xdr:from>
      <xdr:col>9</xdr:col>
      <xdr:colOff>900547</xdr:colOff>
      <xdr:row>2</xdr:row>
      <xdr:rowOff>121227</xdr:rowOff>
    </xdr:from>
    <xdr:to>
      <xdr:col>10</xdr:col>
      <xdr:colOff>190501</xdr:colOff>
      <xdr:row>3</xdr:row>
      <xdr:rowOff>81729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1C16139F-99CA-47A5-A92B-4DDEFCFBB1B7}"/>
            </a:ext>
          </a:extLst>
        </xdr:cNvPr>
        <xdr:cNvSpPr/>
      </xdr:nvSpPr>
      <xdr:spPr bwMode="auto">
        <a:xfrm>
          <a:off x="6024997" y="7912677"/>
          <a:ext cx="251979" cy="23672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9</xdr:row>
      <xdr:rowOff>0</xdr:rowOff>
    </xdr:from>
    <xdr:to>
      <xdr:col>2</xdr:col>
      <xdr:colOff>1057275</xdr:colOff>
      <xdr:row>27</xdr:row>
      <xdr:rowOff>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A974453E-13FB-48C6-A48A-98A4B22AA70A}"/>
            </a:ext>
          </a:extLst>
        </xdr:cNvPr>
        <xdr:cNvGrpSpPr>
          <a:grpSpLocks/>
        </xdr:cNvGrpSpPr>
      </xdr:nvGrpSpPr>
      <xdr:grpSpPr bwMode="auto">
        <a:xfrm>
          <a:off x="3619500" y="1943100"/>
          <a:ext cx="657225" cy="4457700"/>
          <a:chOff x="403" y="222"/>
          <a:chExt cx="69" cy="181"/>
        </a:xfrm>
      </xdr:grpSpPr>
      <xdr:sp macro="" textlink="">
        <xdr:nvSpPr>
          <xdr:cNvPr id="3" name="Line 4">
            <a:extLst>
              <a:ext uri="{FF2B5EF4-FFF2-40B4-BE49-F238E27FC236}">
                <a16:creationId xmlns:a16="http://schemas.microsoft.com/office/drawing/2014/main" id="{3D7997C7-3676-4C92-B296-E6D57BF74638}"/>
              </a:ext>
            </a:extLst>
          </xdr:cNvPr>
          <xdr:cNvSpPr>
            <a:spLocks noChangeShapeType="1"/>
          </xdr:cNvSpPr>
        </xdr:nvSpPr>
        <xdr:spPr bwMode="auto">
          <a:xfrm>
            <a:off x="436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3F933ECB-DCF6-4A11-B9F6-AE02380737F1}"/>
              </a:ext>
            </a:extLst>
          </xdr:cNvPr>
          <xdr:cNvSpPr>
            <a:spLocks noChangeShapeType="1"/>
          </xdr:cNvSpPr>
        </xdr:nvSpPr>
        <xdr:spPr bwMode="auto">
          <a:xfrm>
            <a:off x="403" y="222"/>
            <a:ext cx="0" cy="18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104F638C-A328-48CE-A643-B35F835FC1D7}"/>
              </a:ext>
            </a:extLst>
          </xdr:cNvPr>
          <xdr:cNvSpPr>
            <a:spLocks noChangeShapeType="1"/>
          </xdr:cNvSpPr>
        </xdr:nvSpPr>
        <xdr:spPr bwMode="auto">
          <a:xfrm>
            <a:off x="472" y="222"/>
            <a:ext cx="0" cy="18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381000</xdr:colOff>
      <xdr:row>9</xdr:row>
      <xdr:rowOff>0</xdr:rowOff>
    </xdr:from>
    <xdr:to>
      <xdr:col>4</xdr:col>
      <xdr:colOff>695325</xdr:colOff>
      <xdr:row>26</xdr:row>
      <xdr:rowOff>238125</xdr:rowOff>
    </xdr:to>
    <xdr:grpSp>
      <xdr:nvGrpSpPr>
        <xdr:cNvPr id="6" name="Group 17">
          <a:extLst>
            <a:ext uri="{FF2B5EF4-FFF2-40B4-BE49-F238E27FC236}">
              <a16:creationId xmlns:a16="http://schemas.microsoft.com/office/drawing/2014/main" id="{527B4CE6-397F-40B4-B775-48097EA2E77B}"/>
            </a:ext>
          </a:extLst>
        </xdr:cNvPr>
        <xdr:cNvGrpSpPr>
          <a:grpSpLocks/>
        </xdr:cNvGrpSpPr>
      </xdr:nvGrpSpPr>
      <xdr:grpSpPr bwMode="auto">
        <a:xfrm>
          <a:off x="5219700" y="1943100"/>
          <a:ext cx="314325" cy="4448175"/>
          <a:chOff x="545" y="205"/>
          <a:chExt cx="33" cy="467"/>
        </a:xfrm>
      </xdr:grpSpPr>
      <xdr:sp macro="" textlink="">
        <xdr:nvSpPr>
          <xdr:cNvPr id="7" name="Line 8">
            <a:extLst>
              <a:ext uri="{FF2B5EF4-FFF2-40B4-BE49-F238E27FC236}">
                <a16:creationId xmlns:a16="http://schemas.microsoft.com/office/drawing/2014/main" id="{F80A0440-0A4B-4219-9D96-75D52B6B94E2}"/>
              </a:ext>
            </a:extLst>
          </xdr:cNvPr>
          <xdr:cNvSpPr>
            <a:spLocks noChangeShapeType="1"/>
          </xdr:cNvSpPr>
        </xdr:nvSpPr>
        <xdr:spPr bwMode="auto">
          <a:xfrm>
            <a:off x="578" y="205"/>
            <a:ext cx="0" cy="46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9">
            <a:extLst>
              <a:ext uri="{FF2B5EF4-FFF2-40B4-BE49-F238E27FC236}">
                <a16:creationId xmlns:a16="http://schemas.microsoft.com/office/drawing/2014/main" id="{3B9FB920-5D13-4936-8AC7-47DFC713D6A7}"/>
              </a:ext>
            </a:extLst>
          </xdr:cNvPr>
          <xdr:cNvSpPr>
            <a:spLocks noChangeShapeType="1"/>
          </xdr:cNvSpPr>
        </xdr:nvSpPr>
        <xdr:spPr bwMode="auto">
          <a:xfrm>
            <a:off x="545" y="205"/>
            <a:ext cx="0" cy="467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514350</xdr:colOff>
      <xdr:row>9</xdr:row>
      <xdr:rowOff>0</xdr:rowOff>
    </xdr:from>
    <xdr:to>
      <xdr:col>5</xdr:col>
      <xdr:colOff>1162050</xdr:colOff>
      <xdr:row>28</xdr:row>
      <xdr:rowOff>238125</xdr:rowOff>
    </xdr:to>
    <xdr:grpSp>
      <xdr:nvGrpSpPr>
        <xdr:cNvPr id="9" name="Group 19">
          <a:extLst>
            <a:ext uri="{FF2B5EF4-FFF2-40B4-BE49-F238E27FC236}">
              <a16:creationId xmlns:a16="http://schemas.microsoft.com/office/drawing/2014/main" id="{FEB67B11-1C88-46A8-9EB9-34F85AD1DFD2}"/>
            </a:ext>
          </a:extLst>
        </xdr:cNvPr>
        <xdr:cNvGrpSpPr>
          <a:grpSpLocks/>
        </xdr:cNvGrpSpPr>
      </xdr:nvGrpSpPr>
      <xdr:grpSpPr bwMode="auto">
        <a:xfrm>
          <a:off x="6324600" y="1943100"/>
          <a:ext cx="647700" cy="4943475"/>
          <a:chOff x="664" y="204"/>
          <a:chExt cx="68" cy="494"/>
        </a:xfrm>
      </xdr:grpSpPr>
      <xdr:sp macro="" textlink="">
        <xdr:nvSpPr>
          <xdr:cNvPr id="10" name="Line 14">
            <a:extLst>
              <a:ext uri="{FF2B5EF4-FFF2-40B4-BE49-F238E27FC236}">
                <a16:creationId xmlns:a16="http://schemas.microsoft.com/office/drawing/2014/main" id="{30252CAE-6236-4CFA-9750-3DA71C5756E1}"/>
              </a:ext>
            </a:extLst>
          </xdr:cNvPr>
          <xdr:cNvSpPr>
            <a:spLocks noChangeShapeType="1"/>
          </xdr:cNvSpPr>
        </xdr:nvSpPr>
        <xdr:spPr bwMode="auto">
          <a:xfrm>
            <a:off x="732" y="204"/>
            <a:ext cx="0" cy="494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5">
            <a:extLst>
              <a:ext uri="{FF2B5EF4-FFF2-40B4-BE49-F238E27FC236}">
                <a16:creationId xmlns:a16="http://schemas.microsoft.com/office/drawing/2014/main" id="{1EFA629D-0E81-4A87-A5D0-F47EA031BC73}"/>
              </a:ext>
            </a:extLst>
          </xdr:cNvPr>
          <xdr:cNvSpPr>
            <a:spLocks noChangeShapeType="1"/>
          </xdr:cNvSpPr>
        </xdr:nvSpPr>
        <xdr:spPr bwMode="auto">
          <a:xfrm>
            <a:off x="699" y="204"/>
            <a:ext cx="0" cy="494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6">
            <a:extLst>
              <a:ext uri="{FF2B5EF4-FFF2-40B4-BE49-F238E27FC236}">
                <a16:creationId xmlns:a16="http://schemas.microsoft.com/office/drawing/2014/main" id="{0FC952B7-4286-43B8-9458-8C9237196E92}"/>
              </a:ext>
            </a:extLst>
          </xdr:cNvPr>
          <xdr:cNvSpPr>
            <a:spLocks noChangeShapeType="1"/>
          </xdr:cNvSpPr>
        </xdr:nvSpPr>
        <xdr:spPr bwMode="auto">
          <a:xfrm>
            <a:off x="664" y="205"/>
            <a:ext cx="0" cy="491"/>
          </a:xfrm>
          <a:prstGeom prst="line">
            <a:avLst/>
          </a:prstGeom>
          <a:noFill/>
          <a:ln w="317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28575</xdr:colOff>
      <xdr:row>7</xdr:row>
      <xdr:rowOff>0</xdr:rowOff>
    </xdr:from>
    <xdr:to>
      <xdr:col>3</xdr:col>
      <xdr:colOff>66675</xdr:colOff>
      <xdr:row>7</xdr:row>
      <xdr:rowOff>0</xdr:rowOff>
    </xdr:to>
    <xdr:cxnSp macro="">
      <xdr:nvCxnSpPr>
        <xdr:cNvPr id="13" name="直線コネクタ 2">
          <a:extLst>
            <a:ext uri="{FF2B5EF4-FFF2-40B4-BE49-F238E27FC236}">
              <a16:creationId xmlns:a16="http://schemas.microsoft.com/office/drawing/2014/main" id="{74BD0186-7C48-4B7E-9C37-E6FD5667C902}"/>
            </a:ext>
          </a:extLst>
        </xdr:cNvPr>
        <xdr:cNvCxnSpPr>
          <a:cxnSpLocks noChangeShapeType="1"/>
        </xdr:cNvCxnSpPr>
      </xdr:nvCxnSpPr>
      <xdr:spPr bwMode="auto">
        <a:xfrm>
          <a:off x="28575" y="1562100"/>
          <a:ext cx="452437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914400</xdr:colOff>
      <xdr:row>2</xdr:row>
      <xdr:rowOff>104775</xdr:rowOff>
    </xdr:from>
    <xdr:to>
      <xdr:col>5</xdr:col>
      <xdr:colOff>127205</xdr:colOff>
      <xdr:row>3</xdr:row>
      <xdr:rowOff>94718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2896BDA-A0A2-4F63-84F5-70702F1C09C1}"/>
            </a:ext>
          </a:extLst>
        </xdr:cNvPr>
        <xdr:cNvSpPr/>
      </xdr:nvSpPr>
      <xdr:spPr bwMode="auto">
        <a:xfrm>
          <a:off x="5753100" y="428625"/>
          <a:ext cx="184355" cy="23759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228600</xdr:colOff>
      <xdr:row>5</xdr:row>
      <xdr:rowOff>66675</xdr:rowOff>
    </xdr:from>
    <xdr:to>
      <xdr:col>31</xdr:col>
      <xdr:colOff>638175</xdr:colOff>
      <xdr:row>5</xdr:row>
      <xdr:rowOff>257175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9802475" y="1638300"/>
          <a:ext cx="4095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345282</xdr:colOff>
      <xdr:row>18</xdr:row>
      <xdr:rowOff>107157</xdr:rowOff>
    </xdr:from>
    <xdr:to>
      <xdr:col>11</xdr:col>
      <xdr:colOff>660626</xdr:colOff>
      <xdr:row>20</xdr:row>
      <xdr:rowOff>151064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F7B29C24-3557-46B8-8DE2-657D8A822857}"/>
            </a:ext>
          </a:extLst>
        </xdr:cNvPr>
        <xdr:cNvSpPr>
          <a:spLocks noChangeArrowheads="1"/>
        </xdr:cNvSpPr>
      </xdr:nvSpPr>
      <xdr:spPr bwMode="auto">
        <a:xfrm>
          <a:off x="345282" y="5679282"/>
          <a:ext cx="7066188" cy="663032"/>
        </a:xfrm>
        <a:prstGeom prst="roundRect">
          <a:avLst>
            <a:gd name="adj" fmla="val 16667"/>
          </a:avLst>
        </a:prstGeom>
        <a:solidFill>
          <a:schemeClr val="accent3">
            <a:lumMod val="60000"/>
            <a:lumOff val="40000"/>
          </a:schemeClr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内容は見積書に沿って記入してください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5202S\&#35519;&#36948;&#37096;\WINDOWS\Temporary%20Internet%20Files\OLK81B0\&#21332;&#21147;&#20250;&#31038;&#29366;&#27841;&#34920;2003&#65288;&#32113;&#21512;&#2999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\&#26481;&#20140;&#25903;&#24215;&#20849;&#26377;&#12300;&#38322;&#35239;&#23554;&#29992;&#12301;\&#9734;&#65321;&#65331;&#65327;\&#9632;&#20840;&#31038;&#21729;&#12364;&#20351;&#29992;&#12377;&#12427;&#24115;&#31080;\&#12304;ISO&#24115;&#31080;&#12305;&#8251;&#21697;&#23433;&#37096;&#20197;&#22806;&#20462;&#27491;&#31105;&#27490;\&#9632;&#24115;&#31080;B(&#21177;&#29575;&#21270;&#12471;&#12540;&#12488;15.11.1&#25913;&#23450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ーブル"/>
    </sheetNames>
    <sheetDataSet>
      <sheetData sheetId="0">
        <row r="4">
          <cell r="B4">
            <v>1</v>
          </cell>
          <cell r="E4">
            <v>1</v>
          </cell>
          <cell r="H4">
            <v>1</v>
          </cell>
          <cell r="K4">
            <v>1</v>
          </cell>
          <cell r="N4">
            <v>1</v>
          </cell>
          <cell r="Q4">
            <v>1</v>
          </cell>
          <cell r="T4">
            <v>1</v>
          </cell>
          <cell r="Z4">
            <v>1</v>
          </cell>
        </row>
        <row r="5">
          <cell r="B5">
            <v>2</v>
          </cell>
          <cell r="C5" t="str">
            <v>東京土木支店</v>
          </cell>
          <cell r="E5">
            <v>2</v>
          </cell>
          <cell r="F5" t="str">
            <v>土木</v>
          </cell>
          <cell r="H5">
            <v>2</v>
          </cell>
          <cell r="I5" t="str">
            <v>外注</v>
          </cell>
          <cell r="K5">
            <v>2</v>
          </cell>
          <cell r="L5" t="str">
            <v>会員</v>
          </cell>
          <cell r="N5">
            <v>2</v>
          </cell>
          <cell r="O5" t="str">
            <v>大臣</v>
          </cell>
          <cell r="Q5">
            <v>2</v>
          </cell>
          <cell r="R5" t="str">
            <v>土木工事業</v>
          </cell>
          <cell r="T5">
            <v>2</v>
          </cell>
          <cell r="U5" t="str">
            <v>北海道</v>
          </cell>
          <cell r="Z5">
            <v>2</v>
          </cell>
          <cell r="AA5" t="str">
            <v>土木工事業</v>
          </cell>
        </row>
        <row r="6">
          <cell r="B6">
            <v>3</v>
          </cell>
          <cell r="C6" t="str">
            <v>東京建築支店</v>
          </cell>
          <cell r="E6">
            <v>3</v>
          </cell>
          <cell r="F6" t="str">
            <v>建築</v>
          </cell>
          <cell r="H6">
            <v>3</v>
          </cell>
          <cell r="I6" t="str">
            <v>資機材</v>
          </cell>
          <cell r="K6">
            <v>3</v>
          </cell>
          <cell r="L6" t="str">
            <v>非会員</v>
          </cell>
          <cell r="N6">
            <v>3</v>
          </cell>
          <cell r="O6" t="str">
            <v>知事</v>
          </cell>
          <cell r="Q6">
            <v>3</v>
          </cell>
          <cell r="R6" t="str">
            <v>建築工事業</v>
          </cell>
          <cell r="T6">
            <v>3</v>
          </cell>
          <cell r="U6" t="str">
            <v>青森県</v>
          </cell>
          <cell r="Z6">
            <v>3</v>
          </cell>
          <cell r="AA6" t="str">
            <v>建築工事業</v>
          </cell>
        </row>
        <row r="7">
          <cell r="B7">
            <v>4</v>
          </cell>
          <cell r="C7" t="str">
            <v>プラント事業部</v>
          </cell>
          <cell r="E7">
            <v>4</v>
          </cell>
          <cell r="F7" t="str">
            <v>土木・建築</v>
          </cell>
          <cell r="H7">
            <v>3</v>
          </cell>
          <cell r="I7" t="str">
            <v>外注・資材</v>
          </cell>
          <cell r="Q7">
            <v>4</v>
          </cell>
          <cell r="R7" t="str">
            <v>大工工事業</v>
          </cell>
          <cell r="T7">
            <v>4</v>
          </cell>
          <cell r="U7" t="str">
            <v>岩手県</v>
          </cell>
          <cell r="Z7">
            <v>4</v>
          </cell>
          <cell r="AA7" t="str">
            <v>大工工事業</v>
          </cell>
        </row>
        <row r="8">
          <cell r="B8">
            <v>5</v>
          </cell>
          <cell r="C8" t="str">
            <v>東関東支店</v>
          </cell>
          <cell r="Q8">
            <v>5</v>
          </cell>
          <cell r="R8" t="str">
            <v>左官工事業</v>
          </cell>
          <cell r="T8">
            <v>5</v>
          </cell>
          <cell r="U8" t="str">
            <v>宮城県</v>
          </cell>
          <cell r="Z8">
            <v>5</v>
          </cell>
          <cell r="AA8" t="str">
            <v>左官工事業</v>
          </cell>
        </row>
        <row r="9">
          <cell r="B9">
            <v>6</v>
          </cell>
          <cell r="C9" t="str">
            <v>東北支店</v>
          </cell>
          <cell r="Q9">
            <v>6</v>
          </cell>
          <cell r="R9" t="str">
            <v>とび・土工工事業</v>
          </cell>
          <cell r="T9">
            <v>6</v>
          </cell>
          <cell r="U9" t="str">
            <v>秋田県</v>
          </cell>
          <cell r="Z9">
            <v>6</v>
          </cell>
          <cell r="AA9" t="str">
            <v>とび・土工工事業</v>
          </cell>
        </row>
        <row r="10">
          <cell r="B10">
            <v>7</v>
          </cell>
          <cell r="C10" t="str">
            <v>首都圏住宅建設事業部</v>
          </cell>
          <cell r="Q10">
            <v>7</v>
          </cell>
          <cell r="R10" t="str">
            <v>石工事業</v>
          </cell>
          <cell r="T10">
            <v>7</v>
          </cell>
          <cell r="U10" t="str">
            <v>山形県</v>
          </cell>
          <cell r="Z10">
            <v>7</v>
          </cell>
          <cell r="AA10" t="str">
            <v>石工事業</v>
          </cell>
        </row>
        <row r="11">
          <cell r="B11">
            <v>8</v>
          </cell>
          <cell r="C11" t="str">
            <v>札幌支店</v>
          </cell>
          <cell r="Q11">
            <v>8</v>
          </cell>
          <cell r="R11" t="str">
            <v>屋根工事業</v>
          </cell>
          <cell r="T11">
            <v>8</v>
          </cell>
          <cell r="U11" t="str">
            <v>福島県</v>
          </cell>
          <cell r="Z11">
            <v>8</v>
          </cell>
          <cell r="AA11" t="str">
            <v>屋根工事業</v>
          </cell>
        </row>
        <row r="12">
          <cell r="B12">
            <v>9</v>
          </cell>
          <cell r="C12" t="str">
            <v>横浜支店</v>
          </cell>
          <cell r="N12">
            <v>1</v>
          </cell>
          <cell r="Q12">
            <v>9</v>
          </cell>
          <cell r="R12" t="str">
            <v>電気工事業</v>
          </cell>
          <cell r="T12">
            <v>9</v>
          </cell>
          <cell r="U12" t="str">
            <v>栃木県</v>
          </cell>
          <cell r="Z12">
            <v>9</v>
          </cell>
          <cell r="AA12" t="str">
            <v>電気工事業</v>
          </cell>
        </row>
        <row r="13">
          <cell r="B13">
            <v>10</v>
          </cell>
          <cell r="C13" t="str">
            <v>名古屋支店</v>
          </cell>
          <cell r="N13">
            <v>2</v>
          </cell>
          <cell r="O13" t="str">
            <v>大臣</v>
          </cell>
          <cell r="Q13">
            <v>10</v>
          </cell>
          <cell r="R13" t="str">
            <v>管工事業</v>
          </cell>
          <cell r="T13">
            <v>10</v>
          </cell>
          <cell r="U13" t="str">
            <v>群馬県</v>
          </cell>
          <cell r="Z13">
            <v>10</v>
          </cell>
          <cell r="AA13" t="str">
            <v>管工事業</v>
          </cell>
        </row>
        <row r="14">
          <cell r="B14">
            <v>11</v>
          </cell>
          <cell r="C14" t="str">
            <v>大阪支店</v>
          </cell>
          <cell r="N14">
            <v>3</v>
          </cell>
          <cell r="O14" t="str">
            <v>知事</v>
          </cell>
          <cell r="Q14">
            <v>11</v>
          </cell>
          <cell r="R14" t="str">
            <v>タイル・れんが・ブロツク工事業</v>
          </cell>
          <cell r="T14">
            <v>11</v>
          </cell>
          <cell r="U14" t="str">
            <v>茨城県</v>
          </cell>
          <cell r="Z14">
            <v>11</v>
          </cell>
          <cell r="AA14" t="str">
            <v>タイル・れんが・ブロツク工事業</v>
          </cell>
        </row>
        <row r="15">
          <cell r="B15">
            <v>12</v>
          </cell>
          <cell r="C15" t="str">
            <v>広島支店</v>
          </cell>
          <cell r="Q15">
            <v>12</v>
          </cell>
          <cell r="R15" t="str">
            <v>鋼構造物工事業</v>
          </cell>
          <cell r="T15">
            <v>12</v>
          </cell>
          <cell r="U15" t="str">
            <v>埼玉県</v>
          </cell>
          <cell r="Z15">
            <v>12</v>
          </cell>
          <cell r="AA15" t="str">
            <v>鋼構造物工事業</v>
          </cell>
        </row>
        <row r="16">
          <cell r="B16">
            <v>13</v>
          </cell>
          <cell r="C16" t="str">
            <v>九州支店</v>
          </cell>
          <cell r="Q16">
            <v>13</v>
          </cell>
          <cell r="R16" t="str">
            <v>鉄筋工事業</v>
          </cell>
          <cell r="T16">
            <v>13</v>
          </cell>
          <cell r="U16" t="str">
            <v>千葉県</v>
          </cell>
          <cell r="Z16">
            <v>13</v>
          </cell>
          <cell r="AA16" t="str">
            <v>鉄筋工事業</v>
          </cell>
        </row>
        <row r="17">
          <cell r="Q17">
            <v>14</v>
          </cell>
          <cell r="R17" t="str">
            <v>ほ装工事業</v>
          </cell>
          <cell r="T17">
            <v>14</v>
          </cell>
          <cell r="U17" t="str">
            <v>東京都</v>
          </cell>
          <cell r="Z17">
            <v>14</v>
          </cell>
          <cell r="AA17" t="str">
            <v>ほ装工事業</v>
          </cell>
        </row>
        <row r="18">
          <cell r="Q18">
            <v>15</v>
          </cell>
          <cell r="R18" t="str">
            <v>しゆんせつ工事業</v>
          </cell>
          <cell r="T18">
            <v>15</v>
          </cell>
          <cell r="U18" t="str">
            <v>神奈川県</v>
          </cell>
          <cell r="Z18">
            <v>15</v>
          </cell>
          <cell r="AA18" t="str">
            <v>しゆんせつ工事業</v>
          </cell>
        </row>
        <row r="19">
          <cell r="Q19">
            <v>16</v>
          </cell>
          <cell r="R19" t="str">
            <v>板金工事業</v>
          </cell>
          <cell r="T19">
            <v>16</v>
          </cell>
          <cell r="U19" t="str">
            <v>静岡県</v>
          </cell>
          <cell r="Z19">
            <v>16</v>
          </cell>
          <cell r="AA19" t="str">
            <v>板金工事業</v>
          </cell>
        </row>
        <row r="20">
          <cell r="N20">
            <v>1</v>
          </cell>
          <cell r="Q20">
            <v>17</v>
          </cell>
          <cell r="R20" t="str">
            <v>ガラス工事業</v>
          </cell>
          <cell r="T20">
            <v>17</v>
          </cell>
          <cell r="U20" t="str">
            <v>山梨県</v>
          </cell>
          <cell r="Z20">
            <v>17</v>
          </cell>
          <cell r="AA20" t="str">
            <v>ガラス工事業</v>
          </cell>
        </row>
        <row r="21">
          <cell r="N21">
            <v>2</v>
          </cell>
          <cell r="O21" t="str">
            <v>大臣</v>
          </cell>
          <cell r="Q21">
            <v>18</v>
          </cell>
          <cell r="R21" t="str">
            <v>塗装工事業</v>
          </cell>
          <cell r="T21">
            <v>18</v>
          </cell>
          <cell r="U21" t="str">
            <v>長野県</v>
          </cell>
          <cell r="Z21">
            <v>18</v>
          </cell>
          <cell r="AA21" t="str">
            <v>塗装工事業</v>
          </cell>
        </row>
        <row r="22">
          <cell r="N22">
            <v>3</v>
          </cell>
          <cell r="O22" t="str">
            <v>知事</v>
          </cell>
          <cell r="Q22">
            <v>19</v>
          </cell>
          <cell r="R22" t="str">
            <v>防水工事業</v>
          </cell>
          <cell r="T22">
            <v>19</v>
          </cell>
          <cell r="U22" t="str">
            <v>新潟県</v>
          </cell>
          <cell r="Z22">
            <v>19</v>
          </cell>
          <cell r="AA22" t="str">
            <v>防水工事業</v>
          </cell>
        </row>
        <row r="23">
          <cell r="Q23">
            <v>20</v>
          </cell>
          <cell r="R23" t="str">
            <v>内装仕上工事業</v>
          </cell>
          <cell r="T23">
            <v>20</v>
          </cell>
          <cell r="U23" t="str">
            <v>富山県</v>
          </cell>
          <cell r="Z23">
            <v>20</v>
          </cell>
          <cell r="AA23" t="str">
            <v>内装仕上工事業</v>
          </cell>
        </row>
        <row r="24">
          <cell r="Q24">
            <v>21</v>
          </cell>
          <cell r="R24" t="str">
            <v>機械器具設置工事業</v>
          </cell>
          <cell r="T24">
            <v>21</v>
          </cell>
          <cell r="U24" t="str">
            <v>石川県</v>
          </cell>
          <cell r="Z24">
            <v>21</v>
          </cell>
          <cell r="AA24" t="str">
            <v>機械器具設置工事業</v>
          </cell>
        </row>
        <row r="25">
          <cell r="Q25">
            <v>22</v>
          </cell>
          <cell r="R25" t="str">
            <v>熱絶縁工事業</v>
          </cell>
          <cell r="T25">
            <v>22</v>
          </cell>
          <cell r="U25" t="str">
            <v>福井県</v>
          </cell>
          <cell r="Z25">
            <v>22</v>
          </cell>
          <cell r="AA25" t="str">
            <v>熱絶縁工事業</v>
          </cell>
        </row>
        <row r="26">
          <cell r="Q26">
            <v>23</v>
          </cell>
          <cell r="R26" t="str">
            <v>電気通信工事業</v>
          </cell>
          <cell r="T26">
            <v>23</v>
          </cell>
          <cell r="U26" t="str">
            <v>岐阜県</v>
          </cell>
          <cell r="Z26">
            <v>23</v>
          </cell>
          <cell r="AA26" t="str">
            <v>電気通信工事業</v>
          </cell>
        </row>
        <row r="27">
          <cell r="Q27">
            <v>24</v>
          </cell>
          <cell r="R27" t="str">
            <v>造園工事業</v>
          </cell>
          <cell r="T27">
            <v>24</v>
          </cell>
          <cell r="U27" t="str">
            <v>愛知県</v>
          </cell>
          <cell r="Z27">
            <v>24</v>
          </cell>
          <cell r="AA27" t="str">
            <v>造園工事業</v>
          </cell>
        </row>
        <row r="28">
          <cell r="Q28">
            <v>25</v>
          </cell>
          <cell r="R28" t="str">
            <v>さく井工事業</v>
          </cell>
          <cell r="T28">
            <v>25</v>
          </cell>
          <cell r="U28" t="str">
            <v>三重県</v>
          </cell>
          <cell r="Z28">
            <v>25</v>
          </cell>
          <cell r="AA28" t="str">
            <v>さく井工事業</v>
          </cell>
        </row>
        <row r="29">
          <cell r="Q29">
            <v>26</v>
          </cell>
          <cell r="R29" t="str">
            <v>建具工事業</v>
          </cell>
          <cell r="T29">
            <v>26</v>
          </cell>
          <cell r="U29" t="str">
            <v>滋賀県</v>
          </cell>
          <cell r="Z29">
            <v>26</v>
          </cell>
          <cell r="AA29" t="str">
            <v>建具工事業</v>
          </cell>
        </row>
        <row r="30">
          <cell r="Q30">
            <v>27</v>
          </cell>
          <cell r="R30" t="str">
            <v>水道施設工事業</v>
          </cell>
          <cell r="T30">
            <v>27</v>
          </cell>
          <cell r="U30" t="str">
            <v>京都府</v>
          </cell>
          <cell r="Z30">
            <v>27</v>
          </cell>
          <cell r="AA30" t="str">
            <v>水道施設工事業</v>
          </cell>
        </row>
        <row r="31">
          <cell r="Q31">
            <v>28</v>
          </cell>
          <cell r="R31" t="str">
            <v>消防施設工事業</v>
          </cell>
          <cell r="T31">
            <v>28</v>
          </cell>
          <cell r="U31" t="str">
            <v>大阪府</v>
          </cell>
          <cell r="Z31">
            <v>28</v>
          </cell>
          <cell r="AA31" t="str">
            <v>消防施設工事業</v>
          </cell>
        </row>
        <row r="32">
          <cell r="Q32">
            <v>29</v>
          </cell>
          <cell r="R32" t="str">
            <v>清掃施設工事業</v>
          </cell>
          <cell r="T32">
            <v>29</v>
          </cell>
          <cell r="U32" t="str">
            <v>奈良県</v>
          </cell>
          <cell r="Z32">
            <v>29</v>
          </cell>
          <cell r="AA32" t="str">
            <v>清掃施設工事業</v>
          </cell>
        </row>
        <row r="33">
          <cell r="T33">
            <v>30</v>
          </cell>
          <cell r="U33" t="str">
            <v>和歌山県</v>
          </cell>
        </row>
        <row r="34">
          <cell r="T34">
            <v>31</v>
          </cell>
          <cell r="U34" t="str">
            <v>兵庫県</v>
          </cell>
        </row>
        <row r="35">
          <cell r="T35">
            <v>32</v>
          </cell>
          <cell r="U35" t="str">
            <v>岡山県</v>
          </cell>
        </row>
        <row r="36">
          <cell r="T36">
            <v>33</v>
          </cell>
          <cell r="U36" t="str">
            <v>広島県</v>
          </cell>
        </row>
        <row r="37">
          <cell r="T37">
            <v>34</v>
          </cell>
          <cell r="U37" t="str">
            <v>鳥取県</v>
          </cell>
        </row>
        <row r="38">
          <cell r="T38">
            <v>35</v>
          </cell>
          <cell r="U38" t="str">
            <v>島根県</v>
          </cell>
        </row>
        <row r="39">
          <cell r="T39">
            <v>36</v>
          </cell>
          <cell r="U39" t="str">
            <v>山口県</v>
          </cell>
        </row>
        <row r="40">
          <cell r="T40">
            <v>37</v>
          </cell>
          <cell r="U40" t="str">
            <v>香川県</v>
          </cell>
        </row>
        <row r="41">
          <cell r="T41">
            <v>38</v>
          </cell>
          <cell r="U41" t="str">
            <v>徳島県</v>
          </cell>
        </row>
        <row r="42">
          <cell r="T42">
            <v>39</v>
          </cell>
          <cell r="U42" t="str">
            <v>愛媛県</v>
          </cell>
        </row>
        <row r="43">
          <cell r="T43">
            <v>40</v>
          </cell>
          <cell r="U43" t="str">
            <v>高知県</v>
          </cell>
        </row>
        <row r="44">
          <cell r="T44">
            <v>41</v>
          </cell>
          <cell r="U44" t="str">
            <v>福岡県</v>
          </cell>
        </row>
        <row r="45">
          <cell r="T45">
            <v>42</v>
          </cell>
          <cell r="U45" t="str">
            <v>佐賀県</v>
          </cell>
        </row>
        <row r="46">
          <cell r="T46">
            <v>43</v>
          </cell>
          <cell r="U46" t="str">
            <v>長崎県</v>
          </cell>
        </row>
        <row r="47">
          <cell r="T47">
            <v>44</v>
          </cell>
          <cell r="U47" t="str">
            <v>熊本県</v>
          </cell>
        </row>
        <row r="48">
          <cell r="T48">
            <v>45</v>
          </cell>
          <cell r="U48" t="str">
            <v>大分県</v>
          </cell>
        </row>
        <row r="49">
          <cell r="T49">
            <v>46</v>
          </cell>
          <cell r="U49" t="str">
            <v>宮崎県</v>
          </cell>
        </row>
        <row r="50">
          <cell r="T50">
            <v>47</v>
          </cell>
          <cell r="U50" t="str">
            <v>鹿児島県</v>
          </cell>
        </row>
        <row r="51">
          <cell r="T51">
            <v>48</v>
          </cell>
          <cell r="U51" t="str">
            <v>沖縄県</v>
          </cell>
        </row>
        <row r="57">
          <cell r="T57">
            <v>1</v>
          </cell>
        </row>
        <row r="58">
          <cell r="T58">
            <v>2</v>
          </cell>
          <cell r="U58" t="str">
            <v>・北海道</v>
          </cell>
        </row>
        <row r="59">
          <cell r="T59">
            <v>3</v>
          </cell>
          <cell r="U59" t="str">
            <v>・青森県</v>
          </cell>
        </row>
        <row r="60">
          <cell r="T60">
            <v>4</v>
          </cell>
          <cell r="U60" t="str">
            <v>・岩手県</v>
          </cell>
        </row>
        <row r="61">
          <cell r="T61">
            <v>5</v>
          </cell>
          <cell r="U61" t="str">
            <v>・宮城県</v>
          </cell>
        </row>
        <row r="62">
          <cell r="T62">
            <v>6</v>
          </cell>
          <cell r="U62" t="str">
            <v>・秋田県</v>
          </cell>
        </row>
        <row r="63">
          <cell r="T63">
            <v>7</v>
          </cell>
          <cell r="U63" t="str">
            <v>・山形県</v>
          </cell>
        </row>
        <row r="64">
          <cell r="T64">
            <v>8</v>
          </cell>
          <cell r="U64" t="str">
            <v>・福島県</v>
          </cell>
        </row>
        <row r="65">
          <cell r="T65">
            <v>9</v>
          </cell>
          <cell r="U65" t="str">
            <v>・栃木県</v>
          </cell>
        </row>
        <row r="66">
          <cell r="T66">
            <v>10</v>
          </cell>
          <cell r="U66" t="str">
            <v>・群馬県</v>
          </cell>
        </row>
        <row r="67">
          <cell r="T67">
            <v>11</v>
          </cell>
          <cell r="U67" t="str">
            <v>・茨城県</v>
          </cell>
        </row>
        <row r="68">
          <cell r="T68">
            <v>12</v>
          </cell>
          <cell r="U68" t="str">
            <v>・埼玉県</v>
          </cell>
        </row>
        <row r="69">
          <cell r="T69">
            <v>13</v>
          </cell>
          <cell r="U69" t="str">
            <v>・千葉県</v>
          </cell>
        </row>
        <row r="70">
          <cell r="T70">
            <v>14</v>
          </cell>
          <cell r="U70" t="str">
            <v>・東京都</v>
          </cell>
        </row>
        <row r="71">
          <cell r="T71">
            <v>15</v>
          </cell>
          <cell r="U71" t="str">
            <v>・神奈川県</v>
          </cell>
        </row>
        <row r="72">
          <cell r="T72">
            <v>16</v>
          </cell>
          <cell r="U72" t="str">
            <v>・静岡県</v>
          </cell>
        </row>
        <row r="73">
          <cell r="T73">
            <v>17</v>
          </cell>
          <cell r="U73" t="str">
            <v>・山梨県</v>
          </cell>
        </row>
        <row r="74">
          <cell r="T74">
            <v>18</v>
          </cell>
          <cell r="U74" t="str">
            <v>・長野県</v>
          </cell>
        </row>
        <row r="75">
          <cell r="T75">
            <v>19</v>
          </cell>
          <cell r="U75" t="str">
            <v>・新潟県</v>
          </cell>
        </row>
        <row r="76">
          <cell r="T76">
            <v>20</v>
          </cell>
          <cell r="U76" t="str">
            <v>・富山県</v>
          </cell>
        </row>
        <row r="77">
          <cell r="T77">
            <v>21</v>
          </cell>
          <cell r="U77" t="str">
            <v>・石川県</v>
          </cell>
        </row>
        <row r="78">
          <cell r="T78">
            <v>22</v>
          </cell>
          <cell r="U78" t="str">
            <v>・福井県</v>
          </cell>
        </row>
        <row r="79">
          <cell r="T79">
            <v>23</v>
          </cell>
          <cell r="U79" t="str">
            <v>・岐阜県</v>
          </cell>
        </row>
        <row r="80">
          <cell r="T80">
            <v>24</v>
          </cell>
          <cell r="U80" t="str">
            <v>・愛知県</v>
          </cell>
        </row>
        <row r="81">
          <cell r="T81">
            <v>25</v>
          </cell>
          <cell r="U81" t="str">
            <v>・三重県</v>
          </cell>
        </row>
        <row r="82">
          <cell r="T82">
            <v>26</v>
          </cell>
          <cell r="U82" t="str">
            <v>・滋賀県</v>
          </cell>
        </row>
        <row r="83">
          <cell r="T83">
            <v>27</v>
          </cell>
          <cell r="U83" t="str">
            <v>・京都府</v>
          </cell>
        </row>
        <row r="84">
          <cell r="T84">
            <v>28</v>
          </cell>
          <cell r="U84" t="str">
            <v>・大阪府</v>
          </cell>
        </row>
        <row r="85">
          <cell r="T85">
            <v>29</v>
          </cell>
          <cell r="U85" t="str">
            <v>・奈良県</v>
          </cell>
        </row>
        <row r="86">
          <cell r="T86">
            <v>30</v>
          </cell>
          <cell r="U86" t="str">
            <v>・和歌山県</v>
          </cell>
        </row>
        <row r="87">
          <cell r="T87">
            <v>31</v>
          </cell>
          <cell r="U87" t="str">
            <v>・兵庫県</v>
          </cell>
        </row>
        <row r="88">
          <cell r="T88">
            <v>32</v>
          </cell>
          <cell r="U88" t="str">
            <v>・岡山県</v>
          </cell>
        </row>
        <row r="89">
          <cell r="T89">
            <v>33</v>
          </cell>
          <cell r="U89" t="str">
            <v>・広島県</v>
          </cell>
        </row>
        <row r="90">
          <cell r="T90">
            <v>34</v>
          </cell>
          <cell r="U90" t="str">
            <v>・鳥取県</v>
          </cell>
        </row>
        <row r="91">
          <cell r="T91">
            <v>35</v>
          </cell>
          <cell r="U91" t="str">
            <v>・島根県</v>
          </cell>
        </row>
        <row r="92">
          <cell r="T92">
            <v>36</v>
          </cell>
          <cell r="U92" t="str">
            <v>・山口県</v>
          </cell>
        </row>
        <row r="93">
          <cell r="T93">
            <v>37</v>
          </cell>
          <cell r="U93" t="str">
            <v>・香川県</v>
          </cell>
        </row>
        <row r="94">
          <cell r="T94">
            <v>38</v>
          </cell>
          <cell r="U94" t="str">
            <v>・徳島県</v>
          </cell>
        </row>
        <row r="95">
          <cell r="T95">
            <v>39</v>
          </cell>
          <cell r="U95" t="str">
            <v>・愛媛県</v>
          </cell>
        </row>
        <row r="96">
          <cell r="T96">
            <v>40</v>
          </cell>
          <cell r="U96" t="str">
            <v>・高知県</v>
          </cell>
        </row>
        <row r="97">
          <cell r="T97">
            <v>41</v>
          </cell>
          <cell r="U97" t="str">
            <v>・福岡県</v>
          </cell>
        </row>
        <row r="98">
          <cell r="T98">
            <v>42</v>
          </cell>
          <cell r="U98" t="str">
            <v>・佐賀県</v>
          </cell>
        </row>
        <row r="99">
          <cell r="T99">
            <v>43</v>
          </cell>
          <cell r="U99" t="str">
            <v>・長崎県</v>
          </cell>
        </row>
        <row r="100">
          <cell r="T100">
            <v>44</v>
          </cell>
          <cell r="U100" t="str">
            <v>・熊本県</v>
          </cell>
        </row>
        <row r="101">
          <cell r="T101">
            <v>45</v>
          </cell>
          <cell r="U101" t="str">
            <v>・大分県</v>
          </cell>
        </row>
        <row r="102">
          <cell r="T102">
            <v>46</v>
          </cell>
          <cell r="U102" t="str">
            <v>・宮崎県</v>
          </cell>
        </row>
        <row r="103">
          <cell r="T103">
            <v>47</v>
          </cell>
          <cell r="U103" t="str">
            <v>・鹿児島県</v>
          </cell>
        </row>
        <row r="104">
          <cell r="T104">
            <v>48</v>
          </cell>
          <cell r="U104" t="str">
            <v>・沖縄県</v>
          </cell>
        </row>
        <row r="111">
          <cell r="T111">
            <v>1</v>
          </cell>
        </row>
        <row r="112">
          <cell r="T112">
            <v>2</v>
          </cell>
          <cell r="U112" t="str">
            <v>・北海道</v>
          </cell>
        </row>
        <row r="113">
          <cell r="T113">
            <v>3</v>
          </cell>
          <cell r="U113" t="str">
            <v>・青森県</v>
          </cell>
        </row>
        <row r="114">
          <cell r="T114">
            <v>4</v>
          </cell>
          <cell r="U114" t="str">
            <v>・岩手県</v>
          </cell>
        </row>
        <row r="115">
          <cell r="T115">
            <v>5</v>
          </cell>
          <cell r="U115" t="str">
            <v>・宮城県</v>
          </cell>
        </row>
        <row r="116">
          <cell r="T116">
            <v>6</v>
          </cell>
          <cell r="U116" t="str">
            <v>・秋田県</v>
          </cell>
        </row>
        <row r="117">
          <cell r="T117">
            <v>7</v>
          </cell>
          <cell r="U117" t="str">
            <v>・山形県</v>
          </cell>
        </row>
        <row r="118">
          <cell r="T118">
            <v>8</v>
          </cell>
          <cell r="U118" t="str">
            <v>・福島県</v>
          </cell>
        </row>
        <row r="119">
          <cell r="T119">
            <v>9</v>
          </cell>
          <cell r="U119" t="str">
            <v>・栃木県</v>
          </cell>
        </row>
        <row r="120">
          <cell r="T120">
            <v>10</v>
          </cell>
          <cell r="U120" t="str">
            <v>・群馬県</v>
          </cell>
        </row>
        <row r="121">
          <cell r="T121">
            <v>11</v>
          </cell>
          <cell r="U121" t="str">
            <v>・茨城県</v>
          </cell>
        </row>
        <row r="122">
          <cell r="T122">
            <v>12</v>
          </cell>
          <cell r="U122" t="str">
            <v>・埼玉県</v>
          </cell>
        </row>
        <row r="123">
          <cell r="T123">
            <v>13</v>
          </cell>
          <cell r="U123" t="str">
            <v>・千葉県</v>
          </cell>
        </row>
        <row r="124">
          <cell r="T124">
            <v>14</v>
          </cell>
          <cell r="U124" t="str">
            <v>・東京都</v>
          </cell>
        </row>
        <row r="125">
          <cell r="T125">
            <v>15</v>
          </cell>
          <cell r="U125" t="str">
            <v>・神奈川県</v>
          </cell>
        </row>
        <row r="126">
          <cell r="T126">
            <v>16</v>
          </cell>
          <cell r="U126" t="str">
            <v>・静岡県</v>
          </cell>
        </row>
        <row r="127">
          <cell r="T127">
            <v>17</v>
          </cell>
          <cell r="U127" t="str">
            <v>・山梨県</v>
          </cell>
        </row>
        <row r="128">
          <cell r="T128">
            <v>18</v>
          </cell>
          <cell r="U128" t="str">
            <v>・長野県</v>
          </cell>
        </row>
        <row r="129">
          <cell r="T129">
            <v>19</v>
          </cell>
          <cell r="U129" t="str">
            <v>・新潟県</v>
          </cell>
        </row>
        <row r="130">
          <cell r="T130">
            <v>20</v>
          </cell>
          <cell r="U130" t="str">
            <v>・富山県</v>
          </cell>
        </row>
        <row r="131">
          <cell r="T131">
            <v>21</v>
          </cell>
          <cell r="U131" t="str">
            <v>・石川県</v>
          </cell>
        </row>
        <row r="132">
          <cell r="T132">
            <v>22</v>
          </cell>
          <cell r="U132" t="str">
            <v>・福井県</v>
          </cell>
        </row>
        <row r="133">
          <cell r="T133">
            <v>23</v>
          </cell>
          <cell r="U133" t="str">
            <v>・岐阜県</v>
          </cell>
        </row>
        <row r="134">
          <cell r="T134">
            <v>24</v>
          </cell>
          <cell r="U134" t="str">
            <v>・愛知県</v>
          </cell>
        </row>
        <row r="135">
          <cell r="T135">
            <v>25</v>
          </cell>
          <cell r="U135" t="str">
            <v>・三重県</v>
          </cell>
        </row>
        <row r="136">
          <cell r="T136">
            <v>26</v>
          </cell>
          <cell r="U136" t="str">
            <v>・滋賀県</v>
          </cell>
        </row>
        <row r="137">
          <cell r="T137">
            <v>27</v>
          </cell>
          <cell r="U137" t="str">
            <v>・京都府</v>
          </cell>
        </row>
        <row r="138">
          <cell r="T138">
            <v>28</v>
          </cell>
          <cell r="U138" t="str">
            <v>・大阪府</v>
          </cell>
        </row>
        <row r="139">
          <cell r="T139">
            <v>29</v>
          </cell>
          <cell r="U139" t="str">
            <v>・奈良県</v>
          </cell>
        </row>
        <row r="140">
          <cell r="T140">
            <v>30</v>
          </cell>
          <cell r="U140" t="str">
            <v>・和歌山県</v>
          </cell>
        </row>
        <row r="141">
          <cell r="T141">
            <v>31</v>
          </cell>
          <cell r="U141" t="str">
            <v>・兵庫県</v>
          </cell>
        </row>
        <row r="142">
          <cell r="T142">
            <v>32</v>
          </cell>
          <cell r="U142" t="str">
            <v>・岡山県</v>
          </cell>
        </row>
        <row r="143">
          <cell r="T143">
            <v>33</v>
          </cell>
          <cell r="U143" t="str">
            <v>・広島県</v>
          </cell>
        </row>
        <row r="144">
          <cell r="T144">
            <v>34</v>
          </cell>
          <cell r="U144" t="str">
            <v>・鳥取県</v>
          </cell>
        </row>
        <row r="145">
          <cell r="T145">
            <v>35</v>
          </cell>
          <cell r="U145" t="str">
            <v>・島根県</v>
          </cell>
        </row>
        <row r="146">
          <cell r="T146">
            <v>36</v>
          </cell>
          <cell r="U146" t="str">
            <v>・山口県</v>
          </cell>
        </row>
        <row r="147">
          <cell r="T147">
            <v>37</v>
          </cell>
          <cell r="U147" t="str">
            <v>・香川県</v>
          </cell>
        </row>
        <row r="148">
          <cell r="T148">
            <v>38</v>
          </cell>
          <cell r="U148" t="str">
            <v>・徳島県</v>
          </cell>
        </row>
        <row r="149">
          <cell r="T149">
            <v>39</v>
          </cell>
          <cell r="U149" t="str">
            <v>・愛媛県</v>
          </cell>
        </row>
        <row r="150">
          <cell r="T150">
            <v>40</v>
          </cell>
          <cell r="U150" t="str">
            <v>・高知県</v>
          </cell>
        </row>
        <row r="151">
          <cell r="T151">
            <v>41</v>
          </cell>
          <cell r="U151" t="str">
            <v>・福岡県</v>
          </cell>
        </row>
        <row r="152">
          <cell r="T152">
            <v>42</v>
          </cell>
          <cell r="U152" t="str">
            <v>・佐賀県</v>
          </cell>
        </row>
        <row r="153">
          <cell r="T153">
            <v>43</v>
          </cell>
          <cell r="U153" t="str">
            <v>・長崎県</v>
          </cell>
        </row>
        <row r="154">
          <cell r="T154">
            <v>44</v>
          </cell>
          <cell r="U154" t="str">
            <v>・熊本県</v>
          </cell>
        </row>
        <row r="155">
          <cell r="T155">
            <v>45</v>
          </cell>
          <cell r="U155" t="str">
            <v>・大分県</v>
          </cell>
        </row>
        <row r="156">
          <cell r="T156">
            <v>46</v>
          </cell>
          <cell r="U156" t="str">
            <v>・宮崎県</v>
          </cell>
        </row>
        <row r="157">
          <cell r="T157">
            <v>47</v>
          </cell>
          <cell r="U157" t="str">
            <v>・鹿児島県</v>
          </cell>
        </row>
        <row r="158">
          <cell r="T158">
            <v>48</v>
          </cell>
          <cell r="U158" t="str">
            <v>・沖縄県</v>
          </cell>
        </row>
        <row r="165">
          <cell r="T165">
            <v>1</v>
          </cell>
        </row>
        <row r="166">
          <cell r="T166">
            <v>2</v>
          </cell>
          <cell r="U166" t="str">
            <v>・北海道</v>
          </cell>
        </row>
        <row r="167">
          <cell r="T167">
            <v>3</v>
          </cell>
          <cell r="U167" t="str">
            <v>・青森県</v>
          </cell>
        </row>
        <row r="168">
          <cell r="T168">
            <v>4</v>
          </cell>
          <cell r="U168" t="str">
            <v>・岩手県</v>
          </cell>
        </row>
        <row r="169">
          <cell r="T169">
            <v>5</v>
          </cell>
          <cell r="U169" t="str">
            <v>・宮城県</v>
          </cell>
        </row>
        <row r="170">
          <cell r="T170">
            <v>6</v>
          </cell>
          <cell r="U170" t="str">
            <v>・秋田県</v>
          </cell>
        </row>
        <row r="171">
          <cell r="T171">
            <v>7</v>
          </cell>
          <cell r="U171" t="str">
            <v>・山形県</v>
          </cell>
        </row>
        <row r="172">
          <cell r="T172">
            <v>8</v>
          </cell>
          <cell r="U172" t="str">
            <v>・福島県</v>
          </cell>
        </row>
        <row r="173">
          <cell r="T173">
            <v>9</v>
          </cell>
          <cell r="U173" t="str">
            <v>・栃木県</v>
          </cell>
        </row>
        <row r="174">
          <cell r="T174">
            <v>10</v>
          </cell>
          <cell r="U174" t="str">
            <v>・群馬県</v>
          </cell>
        </row>
        <row r="175">
          <cell r="T175">
            <v>11</v>
          </cell>
          <cell r="U175" t="str">
            <v>・茨城県</v>
          </cell>
        </row>
        <row r="176">
          <cell r="T176">
            <v>12</v>
          </cell>
          <cell r="U176" t="str">
            <v>・埼玉県</v>
          </cell>
        </row>
        <row r="177">
          <cell r="T177">
            <v>13</v>
          </cell>
          <cell r="U177" t="str">
            <v>・千葉県</v>
          </cell>
        </row>
        <row r="178">
          <cell r="T178">
            <v>14</v>
          </cell>
          <cell r="U178" t="str">
            <v>・東京都</v>
          </cell>
        </row>
        <row r="179">
          <cell r="T179">
            <v>15</v>
          </cell>
          <cell r="U179" t="str">
            <v>・神奈川県</v>
          </cell>
        </row>
        <row r="180">
          <cell r="T180">
            <v>16</v>
          </cell>
          <cell r="U180" t="str">
            <v>・静岡県</v>
          </cell>
        </row>
        <row r="181">
          <cell r="T181">
            <v>17</v>
          </cell>
          <cell r="U181" t="str">
            <v>・山梨県</v>
          </cell>
        </row>
        <row r="182">
          <cell r="T182">
            <v>18</v>
          </cell>
          <cell r="U182" t="str">
            <v>・長野県</v>
          </cell>
        </row>
        <row r="183">
          <cell r="T183">
            <v>19</v>
          </cell>
          <cell r="U183" t="str">
            <v>・新潟県</v>
          </cell>
        </row>
        <row r="184">
          <cell r="T184">
            <v>20</v>
          </cell>
          <cell r="U184" t="str">
            <v>・富山県</v>
          </cell>
        </row>
        <row r="185">
          <cell r="T185">
            <v>21</v>
          </cell>
          <cell r="U185" t="str">
            <v>・石川県</v>
          </cell>
        </row>
        <row r="186">
          <cell r="T186">
            <v>22</v>
          </cell>
          <cell r="U186" t="str">
            <v>・福井県</v>
          </cell>
        </row>
        <row r="187">
          <cell r="T187">
            <v>23</v>
          </cell>
          <cell r="U187" t="str">
            <v>・岐阜県</v>
          </cell>
        </row>
        <row r="188">
          <cell r="T188">
            <v>24</v>
          </cell>
          <cell r="U188" t="str">
            <v>・愛知県</v>
          </cell>
        </row>
        <row r="189">
          <cell r="T189">
            <v>25</v>
          </cell>
          <cell r="U189" t="str">
            <v>・三重県</v>
          </cell>
        </row>
        <row r="190">
          <cell r="T190">
            <v>26</v>
          </cell>
          <cell r="U190" t="str">
            <v>・滋賀県</v>
          </cell>
        </row>
        <row r="191">
          <cell r="T191">
            <v>27</v>
          </cell>
          <cell r="U191" t="str">
            <v>・京都府</v>
          </cell>
        </row>
        <row r="192">
          <cell r="T192">
            <v>28</v>
          </cell>
          <cell r="U192" t="str">
            <v>・大阪府</v>
          </cell>
        </row>
        <row r="193">
          <cell r="T193">
            <v>29</v>
          </cell>
          <cell r="U193" t="str">
            <v>・奈良県</v>
          </cell>
        </row>
        <row r="194">
          <cell r="T194">
            <v>30</v>
          </cell>
          <cell r="U194" t="str">
            <v>・和歌山県</v>
          </cell>
        </row>
        <row r="195">
          <cell r="T195">
            <v>31</v>
          </cell>
          <cell r="U195" t="str">
            <v>・兵庫県</v>
          </cell>
        </row>
        <row r="196">
          <cell r="T196">
            <v>32</v>
          </cell>
          <cell r="U196" t="str">
            <v>・岡山県</v>
          </cell>
        </row>
        <row r="197">
          <cell r="T197">
            <v>33</v>
          </cell>
          <cell r="U197" t="str">
            <v>・広島県</v>
          </cell>
        </row>
        <row r="198">
          <cell r="T198">
            <v>34</v>
          </cell>
          <cell r="U198" t="str">
            <v>・鳥取県</v>
          </cell>
        </row>
        <row r="199">
          <cell r="T199">
            <v>35</v>
          </cell>
          <cell r="U199" t="str">
            <v>・島根県</v>
          </cell>
        </row>
        <row r="200">
          <cell r="T200">
            <v>36</v>
          </cell>
          <cell r="U200" t="str">
            <v>・山口県</v>
          </cell>
        </row>
        <row r="201">
          <cell r="T201">
            <v>37</v>
          </cell>
          <cell r="U201" t="str">
            <v>・香川県</v>
          </cell>
        </row>
        <row r="202">
          <cell r="T202">
            <v>38</v>
          </cell>
          <cell r="U202" t="str">
            <v>・徳島県</v>
          </cell>
        </row>
        <row r="203">
          <cell r="T203">
            <v>39</v>
          </cell>
          <cell r="U203" t="str">
            <v>・愛媛県</v>
          </cell>
        </row>
        <row r="204">
          <cell r="T204">
            <v>40</v>
          </cell>
          <cell r="U204" t="str">
            <v>・高知県</v>
          </cell>
        </row>
        <row r="205">
          <cell r="T205">
            <v>41</v>
          </cell>
          <cell r="U205" t="str">
            <v>・福岡県</v>
          </cell>
        </row>
        <row r="206">
          <cell r="T206">
            <v>42</v>
          </cell>
          <cell r="U206" t="str">
            <v>・佐賀県</v>
          </cell>
        </row>
        <row r="207">
          <cell r="T207">
            <v>43</v>
          </cell>
          <cell r="U207" t="str">
            <v>・長崎県</v>
          </cell>
        </row>
        <row r="208">
          <cell r="T208">
            <v>44</v>
          </cell>
          <cell r="U208" t="str">
            <v>・熊本県</v>
          </cell>
        </row>
        <row r="209">
          <cell r="T209">
            <v>45</v>
          </cell>
          <cell r="U209" t="str">
            <v>・大分県</v>
          </cell>
        </row>
        <row r="210">
          <cell r="T210">
            <v>46</v>
          </cell>
          <cell r="U210" t="str">
            <v>・宮崎県</v>
          </cell>
        </row>
        <row r="211">
          <cell r="T211">
            <v>47</v>
          </cell>
          <cell r="U211" t="str">
            <v>・鹿児島県</v>
          </cell>
        </row>
        <row r="212">
          <cell r="T212">
            <v>48</v>
          </cell>
          <cell r="U212" t="str">
            <v>・沖縄県</v>
          </cell>
        </row>
        <row r="219">
          <cell r="T219">
            <v>1</v>
          </cell>
        </row>
        <row r="220">
          <cell r="T220">
            <v>2</v>
          </cell>
          <cell r="U220" t="str">
            <v>・北海道</v>
          </cell>
        </row>
        <row r="221">
          <cell r="T221">
            <v>3</v>
          </cell>
          <cell r="U221" t="str">
            <v>・青森県</v>
          </cell>
        </row>
        <row r="222">
          <cell r="T222">
            <v>4</v>
          </cell>
          <cell r="U222" t="str">
            <v>・岩手県</v>
          </cell>
        </row>
        <row r="223">
          <cell r="T223">
            <v>5</v>
          </cell>
          <cell r="U223" t="str">
            <v>・宮城県</v>
          </cell>
        </row>
        <row r="224">
          <cell r="T224">
            <v>6</v>
          </cell>
          <cell r="U224" t="str">
            <v>・秋田県</v>
          </cell>
        </row>
        <row r="225">
          <cell r="T225">
            <v>7</v>
          </cell>
          <cell r="U225" t="str">
            <v>・山形県</v>
          </cell>
        </row>
        <row r="226">
          <cell r="T226">
            <v>8</v>
          </cell>
          <cell r="U226" t="str">
            <v>・福島県</v>
          </cell>
        </row>
        <row r="227">
          <cell r="T227">
            <v>9</v>
          </cell>
          <cell r="U227" t="str">
            <v>・栃木県</v>
          </cell>
        </row>
        <row r="228">
          <cell r="T228">
            <v>10</v>
          </cell>
          <cell r="U228" t="str">
            <v>・群馬県</v>
          </cell>
        </row>
        <row r="229">
          <cell r="T229">
            <v>11</v>
          </cell>
          <cell r="U229" t="str">
            <v>・茨城県</v>
          </cell>
        </row>
        <row r="230">
          <cell r="T230">
            <v>12</v>
          </cell>
          <cell r="U230" t="str">
            <v>・埼玉県</v>
          </cell>
        </row>
        <row r="231">
          <cell r="T231">
            <v>13</v>
          </cell>
          <cell r="U231" t="str">
            <v>・千葉県</v>
          </cell>
        </row>
        <row r="232">
          <cell r="T232">
            <v>14</v>
          </cell>
          <cell r="U232" t="str">
            <v>・東京都</v>
          </cell>
        </row>
        <row r="233">
          <cell r="T233">
            <v>15</v>
          </cell>
          <cell r="U233" t="str">
            <v>・神奈川県</v>
          </cell>
        </row>
        <row r="234">
          <cell r="T234">
            <v>16</v>
          </cell>
          <cell r="U234" t="str">
            <v>・静岡県</v>
          </cell>
        </row>
        <row r="235">
          <cell r="T235">
            <v>17</v>
          </cell>
          <cell r="U235" t="str">
            <v>・山梨県</v>
          </cell>
        </row>
        <row r="236">
          <cell r="T236">
            <v>18</v>
          </cell>
          <cell r="U236" t="str">
            <v>・長野県</v>
          </cell>
        </row>
        <row r="237">
          <cell r="T237">
            <v>19</v>
          </cell>
          <cell r="U237" t="str">
            <v>・新潟県</v>
          </cell>
        </row>
        <row r="238">
          <cell r="T238">
            <v>20</v>
          </cell>
          <cell r="U238" t="str">
            <v>・富山県</v>
          </cell>
        </row>
        <row r="239">
          <cell r="T239">
            <v>21</v>
          </cell>
          <cell r="U239" t="str">
            <v>・石川県</v>
          </cell>
        </row>
        <row r="240">
          <cell r="T240">
            <v>22</v>
          </cell>
          <cell r="U240" t="str">
            <v>・福井県</v>
          </cell>
        </row>
        <row r="241">
          <cell r="T241">
            <v>23</v>
          </cell>
          <cell r="U241" t="str">
            <v>・岐阜県</v>
          </cell>
        </row>
        <row r="242">
          <cell r="T242">
            <v>24</v>
          </cell>
          <cell r="U242" t="str">
            <v>・愛知県</v>
          </cell>
        </row>
        <row r="243">
          <cell r="T243">
            <v>25</v>
          </cell>
          <cell r="U243" t="str">
            <v>・三重県</v>
          </cell>
        </row>
        <row r="244">
          <cell r="T244">
            <v>26</v>
          </cell>
          <cell r="U244" t="str">
            <v>・滋賀県</v>
          </cell>
        </row>
        <row r="245">
          <cell r="T245">
            <v>27</v>
          </cell>
          <cell r="U245" t="str">
            <v>・京都府</v>
          </cell>
        </row>
        <row r="246">
          <cell r="T246">
            <v>28</v>
          </cell>
          <cell r="U246" t="str">
            <v>・大阪府</v>
          </cell>
        </row>
        <row r="247">
          <cell r="T247">
            <v>29</v>
          </cell>
          <cell r="U247" t="str">
            <v>・奈良県</v>
          </cell>
        </row>
        <row r="248">
          <cell r="T248">
            <v>30</v>
          </cell>
          <cell r="U248" t="str">
            <v>・和歌山県</v>
          </cell>
        </row>
        <row r="249">
          <cell r="T249">
            <v>31</v>
          </cell>
          <cell r="U249" t="str">
            <v>・兵庫県</v>
          </cell>
        </row>
        <row r="250">
          <cell r="T250">
            <v>32</v>
          </cell>
          <cell r="U250" t="str">
            <v>・岡山県</v>
          </cell>
        </row>
        <row r="251">
          <cell r="T251">
            <v>33</v>
          </cell>
          <cell r="U251" t="str">
            <v>・広島県</v>
          </cell>
        </row>
        <row r="252">
          <cell r="T252">
            <v>34</v>
          </cell>
          <cell r="U252" t="str">
            <v>・鳥取県</v>
          </cell>
        </row>
        <row r="253">
          <cell r="T253">
            <v>35</v>
          </cell>
          <cell r="U253" t="str">
            <v>・島根県</v>
          </cell>
        </row>
        <row r="254">
          <cell r="T254">
            <v>36</v>
          </cell>
          <cell r="U254" t="str">
            <v>・山口県</v>
          </cell>
        </row>
        <row r="255">
          <cell r="T255">
            <v>37</v>
          </cell>
          <cell r="U255" t="str">
            <v>・香川県</v>
          </cell>
        </row>
        <row r="256">
          <cell r="T256">
            <v>38</v>
          </cell>
          <cell r="U256" t="str">
            <v>・徳島県</v>
          </cell>
        </row>
        <row r="257">
          <cell r="T257">
            <v>39</v>
          </cell>
          <cell r="U257" t="str">
            <v>・愛媛県</v>
          </cell>
        </row>
        <row r="258">
          <cell r="T258">
            <v>40</v>
          </cell>
          <cell r="U258" t="str">
            <v>・高知県</v>
          </cell>
        </row>
        <row r="259">
          <cell r="T259">
            <v>41</v>
          </cell>
          <cell r="U259" t="str">
            <v>・福岡県</v>
          </cell>
        </row>
        <row r="260">
          <cell r="T260">
            <v>42</v>
          </cell>
          <cell r="U260" t="str">
            <v>・佐賀県</v>
          </cell>
        </row>
        <row r="261">
          <cell r="T261">
            <v>43</v>
          </cell>
          <cell r="U261" t="str">
            <v>・長崎県</v>
          </cell>
        </row>
        <row r="262">
          <cell r="T262">
            <v>44</v>
          </cell>
          <cell r="U262" t="str">
            <v>・熊本県</v>
          </cell>
        </row>
        <row r="263">
          <cell r="T263">
            <v>45</v>
          </cell>
          <cell r="U263" t="str">
            <v>・大分県</v>
          </cell>
        </row>
        <row r="264">
          <cell r="T264">
            <v>46</v>
          </cell>
          <cell r="U264" t="str">
            <v>・宮崎県</v>
          </cell>
        </row>
        <row r="265">
          <cell r="T265">
            <v>47</v>
          </cell>
          <cell r="U265" t="str">
            <v>・鹿児島県</v>
          </cell>
        </row>
        <row r="266">
          <cell r="T266">
            <v>48</v>
          </cell>
          <cell r="U266" t="str">
            <v>・沖縄県</v>
          </cell>
        </row>
        <row r="273">
          <cell r="T273">
            <v>1</v>
          </cell>
        </row>
        <row r="274">
          <cell r="T274">
            <v>2</v>
          </cell>
          <cell r="U274" t="str">
            <v>・北海道</v>
          </cell>
        </row>
        <row r="275">
          <cell r="T275">
            <v>3</v>
          </cell>
          <cell r="U275" t="str">
            <v>・青森県</v>
          </cell>
        </row>
        <row r="276">
          <cell r="T276">
            <v>4</v>
          </cell>
          <cell r="U276" t="str">
            <v>・岩手県</v>
          </cell>
        </row>
        <row r="277">
          <cell r="T277">
            <v>5</v>
          </cell>
          <cell r="U277" t="str">
            <v>・宮城県</v>
          </cell>
        </row>
        <row r="278">
          <cell r="T278">
            <v>6</v>
          </cell>
          <cell r="U278" t="str">
            <v>・秋田県</v>
          </cell>
        </row>
        <row r="279">
          <cell r="T279">
            <v>7</v>
          </cell>
          <cell r="U279" t="str">
            <v>・山形県</v>
          </cell>
        </row>
        <row r="280">
          <cell r="T280">
            <v>8</v>
          </cell>
          <cell r="U280" t="str">
            <v>・福島県</v>
          </cell>
        </row>
        <row r="281">
          <cell r="T281">
            <v>9</v>
          </cell>
          <cell r="U281" t="str">
            <v>・栃木県</v>
          </cell>
        </row>
        <row r="282">
          <cell r="T282">
            <v>10</v>
          </cell>
          <cell r="U282" t="str">
            <v>・群馬県</v>
          </cell>
        </row>
        <row r="283">
          <cell r="T283">
            <v>11</v>
          </cell>
          <cell r="U283" t="str">
            <v>・茨城県</v>
          </cell>
        </row>
        <row r="284">
          <cell r="T284">
            <v>12</v>
          </cell>
          <cell r="U284" t="str">
            <v>・埼玉県</v>
          </cell>
        </row>
        <row r="285">
          <cell r="T285">
            <v>13</v>
          </cell>
          <cell r="U285" t="str">
            <v>・千葉県</v>
          </cell>
        </row>
        <row r="286">
          <cell r="T286">
            <v>14</v>
          </cell>
          <cell r="U286" t="str">
            <v>・東京都</v>
          </cell>
        </row>
        <row r="287">
          <cell r="T287">
            <v>15</v>
          </cell>
          <cell r="U287" t="str">
            <v>・神奈川県</v>
          </cell>
        </row>
        <row r="288">
          <cell r="T288">
            <v>16</v>
          </cell>
          <cell r="U288" t="str">
            <v>・静岡県</v>
          </cell>
        </row>
        <row r="289">
          <cell r="T289">
            <v>17</v>
          </cell>
          <cell r="U289" t="str">
            <v>・山梨県</v>
          </cell>
        </row>
        <row r="290">
          <cell r="T290">
            <v>18</v>
          </cell>
          <cell r="U290" t="str">
            <v>・長野県</v>
          </cell>
        </row>
        <row r="291">
          <cell r="T291">
            <v>19</v>
          </cell>
          <cell r="U291" t="str">
            <v>・新潟県</v>
          </cell>
        </row>
        <row r="292">
          <cell r="T292">
            <v>20</v>
          </cell>
          <cell r="U292" t="str">
            <v>・富山県</v>
          </cell>
        </row>
        <row r="293">
          <cell r="T293">
            <v>21</v>
          </cell>
          <cell r="U293" t="str">
            <v>・石川県</v>
          </cell>
        </row>
        <row r="294">
          <cell r="T294">
            <v>22</v>
          </cell>
          <cell r="U294" t="str">
            <v>・福井県</v>
          </cell>
        </row>
        <row r="295">
          <cell r="T295">
            <v>23</v>
          </cell>
          <cell r="U295" t="str">
            <v>・岐阜県</v>
          </cell>
        </row>
        <row r="296">
          <cell r="T296">
            <v>24</v>
          </cell>
          <cell r="U296" t="str">
            <v>・愛知県</v>
          </cell>
        </row>
        <row r="297">
          <cell r="T297">
            <v>25</v>
          </cell>
          <cell r="U297" t="str">
            <v>・三重県</v>
          </cell>
        </row>
        <row r="298">
          <cell r="T298">
            <v>26</v>
          </cell>
          <cell r="U298" t="str">
            <v>・滋賀県</v>
          </cell>
        </row>
        <row r="299">
          <cell r="T299">
            <v>27</v>
          </cell>
          <cell r="U299" t="str">
            <v>・京都府</v>
          </cell>
        </row>
        <row r="300">
          <cell r="T300">
            <v>28</v>
          </cell>
          <cell r="U300" t="str">
            <v>・大阪府</v>
          </cell>
        </row>
        <row r="301">
          <cell r="T301">
            <v>29</v>
          </cell>
          <cell r="U301" t="str">
            <v>・奈良県</v>
          </cell>
        </row>
        <row r="302">
          <cell r="T302">
            <v>30</v>
          </cell>
          <cell r="U302" t="str">
            <v>・和歌山県</v>
          </cell>
        </row>
        <row r="303">
          <cell r="T303">
            <v>31</v>
          </cell>
          <cell r="U303" t="str">
            <v>・兵庫県</v>
          </cell>
        </row>
        <row r="304">
          <cell r="T304">
            <v>32</v>
          </cell>
          <cell r="U304" t="str">
            <v>・岡山県</v>
          </cell>
        </row>
        <row r="305">
          <cell r="T305">
            <v>33</v>
          </cell>
          <cell r="U305" t="str">
            <v>・広島県</v>
          </cell>
        </row>
        <row r="306">
          <cell r="T306">
            <v>34</v>
          </cell>
          <cell r="U306" t="str">
            <v>・鳥取県</v>
          </cell>
        </row>
        <row r="307">
          <cell r="T307">
            <v>35</v>
          </cell>
          <cell r="U307" t="str">
            <v>・島根県</v>
          </cell>
        </row>
        <row r="308">
          <cell r="T308">
            <v>36</v>
          </cell>
          <cell r="U308" t="str">
            <v>・山口県</v>
          </cell>
        </row>
        <row r="309">
          <cell r="T309">
            <v>37</v>
          </cell>
          <cell r="U309" t="str">
            <v>・香川県</v>
          </cell>
        </row>
        <row r="310">
          <cell r="T310">
            <v>38</v>
          </cell>
          <cell r="U310" t="str">
            <v>・徳島県</v>
          </cell>
        </row>
        <row r="311">
          <cell r="T311">
            <v>39</v>
          </cell>
          <cell r="U311" t="str">
            <v>・愛媛県</v>
          </cell>
        </row>
        <row r="312">
          <cell r="T312">
            <v>40</v>
          </cell>
          <cell r="U312" t="str">
            <v>・高知県</v>
          </cell>
        </row>
        <row r="313">
          <cell r="T313">
            <v>41</v>
          </cell>
          <cell r="U313" t="str">
            <v>・福岡県</v>
          </cell>
        </row>
        <row r="314">
          <cell r="T314">
            <v>42</v>
          </cell>
          <cell r="U314" t="str">
            <v>・佐賀県</v>
          </cell>
        </row>
        <row r="315">
          <cell r="T315">
            <v>43</v>
          </cell>
          <cell r="U315" t="str">
            <v>・長崎県</v>
          </cell>
        </row>
        <row r="316">
          <cell r="T316">
            <v>44</v>
          </cell>
          <cell r="U316" t="str">
            <v>・熊本県</v>
          </cell>
        </row>
        <row r="317">
          <cell r="T317">
            <v>45</v>
          </cell>
          <cell r="U317" t="str">
            <v>・大分県</v>
          </cell>
        </row>
        <row r="318">
          <cell r="T318">
            <v>46</v>
          </cell>
          <cell r="U318" t="str">
            <v>・宮崎県</v>
          </cell>
        </row>
        <row r="319">
          <cell r="T319">
            <v>47</v>
          </cell>
          <cell r="U319" t="str">
            <v>・鹿児島県</v>
          </cell>
        </row>
        <row r="320">
          <cell r="T320">
            <v>48</v>
          </cell>
          <cell r="U320" t="str">
            <v>・沖縄県</v>
          </cell>
        </row>
        <row r="327">
          <cell r="T327">
            <v>1</v>
          </cell>
        </row>
        <row r="328">
          <cell r="T328">
            <v>2</v>
          </cell>
          <cell r="U328" t="str">
            <v>・北海道</v>
          </cell>
        </row>
        <row r="329">
          <cell r="T329">
            <v>3</v>
          </cell>
          <cell r="U329" t="str">
            <v>・青森県</v>
          </cell>
        </row>
        <row r="330">
          <cell r="T330">
            <v>4</v>
          </cell>
          <cell r="U330" t="str">
            <v>・岩手県</v>
          </cell>
        </row>
        <row r="331">
          <cell r="T331">
            <v>5</v>
          </cell>
          <cell r="U331" t="str">
            <v>・宮城県</v>
          </cell>
        </row>
        <row r="332">
          <cell r="T332">
            <v>6</v>
          </cell>
          <cell r="U332" t="str">
            <v>・秋田県</v>
          </cell>
        </row>
        <row r="333">
          <cell r="T333">
            <v>7</v>
          </cell>
          <cell r="U333" t="str">
            <v>・山形県</v>
          </cell>
        </row>
        <row r="334">
          <cell r="T334">
            <v>8</v>
          </cell>
          <cell r="U334" t="str">
            <v>・福島県</v>
          </cell>
        </row>
        <row r="335">
          <cell r="T335">
            <v>9</v>
          </cell>
          <cell r="U335" t="str">
            <v>・栃木県</v>
          </cell>
        </row>
        <row r="336">
          <cell r="T336">
            <v>10</v>
          </cell>
          <cell r="U336" t="str">
            <v>・群馬県</v>
          </cell>
        </row>
        <row r="337">
          <cell r="T337">
            <v>11</v>
          </cell>
          <cell r="U337" t="str">
            <v>・茨城県</v>
          </cell>
        </row>
        <row r="338">
          <cell r="T338">
            <v>12</v>
          </cell>
          <cell r="U338" t="str">
            <v>・埼玉県</v>
          </cell>
        </row>
        <row r="339">
          <cell r="T339">
            <v>13</v>
          </cell>
          <cell r="U339" t="str">
            <v>・千葉県</v>
          </cell>
        </row>
        <row r="340">
          <cell r="T340">
            <v>14</v>
          </cell>
          <cell r="U340" t="str">
            <v>・東京都</v>
          </cell>
        </row>
        <row r="341">
          <cell r="T341">
            <v>15</v>
          </cell>
          <cell r="U341" t="str">
            <v>・神奈川県</v>
          </cell>
        </row>
        <row r="342">
          <cell r="T342">
            <v>16</v>
          </cell>
          <cell r="U342" t="str">
            <v>・静岡県</v>
          </cell>
        </row>
        <row r="343">
          <cell r="T343">
            <v>17</v>
          </cell>
          <cell r="U343" t="str">
            <v>・山梨県</v>
          </cell>
        </row>
        <row r="344">
          <cell r="T344">
            <v>18</v>
          </cell>
          <cell r="U344" t="str">
            <v>・長野県</v>
          </cell>
        </row>
        <row r="345">
          <cell r="T345">
            <v>19</v>
          </cell>
          <cell r="U345" t="str">
            <v>・新潟県</v>
          </cell>
        </row>
        <row r="346">
          <cell r="T346">
            <v>20</v>
          </cell>
          <cell r="U346" t="str">
            <v>・富山県</v>
          </cell>
        </row>
        <row r="347">
          <cell r="T347">
            <v>21</v>
          </cell>
          <cell r="U347" t="str">
            <v>・石川県</v>
          </cell>
        </row>
        <row r="348">
          <cell r="T348">
            <v>22</v>
          </cell>
          <cell r="U348" t="str">
            <v>・福井県</v>
          </cell>
        </row>
        <row r="349">
          <cell r="T349">
            <v>23</v>
          </cell>
          <cell r="U349" t="str">
            <v>・岐阜県</v>
          </cell>
        </row>
        <row r="350">
          <cell r="T350">
            <v>24</v>
          </cell>
          <cell r="U350" t="str">
            <v>・愛知県</v>
          </cell>
        </row>
        <row r="351">
          <cell r="T351">
            <v>25</v>
          </cell>
          <cell r="U351" t="str">
            <v>・三重県</v>
          </cell>
        </row>
        <row r="352">
          <cell r="T352">
            <v>26</v>
          </cell>
          <cell r="U352" t="str">
            <v>・滋賀県</v>
          </cell>
        </row>
        <row r="353">
          <cell r="T353">
            <v>27</v>
          </cell>
          <cell r="U353" t="str">
            <v>・京都府</v>
          </cell>
        </row>
        <row r="354">
          <cell r="T354">
            <v>28</v>
          </cell>
          <cell r="U354" t="str">
            <v>・大阪府</v>
          </cell>
        </row>
        <row r="355">
          <cell r="T355">
            <v>29</v>
          </cell>
          <cell r="U355" t="str">
            <v>・奈良県</v>
          </cell>
        </row>
        <row r="356">
          <cell r="T356">
            <v>30</v>
          </cell>
          <cell r="U356" t="str">
            <v>・和歌山県</v>
          </cell>
        </row>
        <row r="357">
          <cell r="T357">
            <v>31</v>
          </cell>
          <cell r="U357" t="str">
            <v>・兵庫県</v>
          </cell>
        </row>
        <row r="358">
          <cell r="T358">
            <v>32</v>
          </cell>
          <cell r="U358" t="str">
            <v>・岡山県</v>
          </cell>
        </row>
        <row r="359">
          <cell r="T359">
            <v>33</v>
          </cell>
          <cell r="U359" t="str">
            <v>・広島県</v>
          </cell>
        </row>
        <row r="360">
          <cell r="T360">
            <v>34</v>
          </cell>
          <cell r="U360" t="str">
            <v>・鳥取県</v>
          </cell>
        </row>
        <row r="361">
          <cell r="T361">
            <v>35</v>
          </cell>
          <cell r="U361" t="str">
            <v>・島根県</v>
          </cell>
        </row>
        <row r="362">
          <cell r="T362">
            <v>36</v>
          </cell>
          <cell r="U362" t="str">
            <v>・山口県</v>
          </cell>
        </row>
        <row r="363">
          <cell r="T363">
            <v>37</v>
          </cell>
          <cell r="U363" t="str">
            <v>・香川県</v>
          </cell>
        </row>
        <row r="364">
          <cell r="T364">
            <v>38</v>
          </cell>
          <cell r="U364" t="str">
            <v>・徳島県</v>
          </cell>
        </row>
        <row r="365">
          <cell r="T365">
            <v>39</v>
          </cell>
          <cell r="U365" t="str">
            <v>・愛媛県</v>
          </cell>
        </row>
        <row r="366">
          <cell r="T366">
            <v>40</v>
          </cell>
          <cell r="U366" t="str">
            <v>・高知県</v>
          </cell>
        </row>
        <row r="367">
          <cell r="T367">
            <v>41</v>
          </cell>
          <cell r="U367" t="str">
            <v>・福岡県</v>
          </cell>
        </row>
        <row r="368">
          <cell r="T368">
            <v>42</v>
          </cell>
          <cell r="U368" t="str">
            <v>・佐賀県</v>
          </cell>
        </row>
        <row r="369">
          <cell r="T369">
            <v>43</v>
          </cell>
          <cell r="U369" t="str">
            <v>・長崎県</v>
          </cell>
        </row>
        <row r="370">
          <cell r="T370">
            <v>44</v>
          </cell>
          <cell r="U370" t="str">
            <v>・熊本県</v>
          </cell>
        </row>
        <row r="371">
          <cell r="T371">
            <v>45</v>
          </cell>
          <cell r="U371" t="str">
            <v>・大分県</v>
          </cell>
        </row>
        <row r="372">
          <cell r="T372">
            <v>46</v>
          </cell>
          <cell r="U372" t="str">
            <v>・宮崎県</v>
          </cell>
        </row>
        <row r="373">
          <cell r="T373">
            <v>47</v>
          </cell>
          <cell r="U373" t="str">
            <v>・鹿児島県</v>
          </cell>
        </row>
        <row r="374">
          <cell r="T374">
            <v>48</v>
          </cell>
          <cell r="U374" t="str">
            <v>・沖縄県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決裁書書式（見積、契約等汎用版）"/>
      <sheetName val="工事品質計画書"/>
      <sheetName val="工事着工報告書"/>
      <sheetName val="予算管理総括表"/>
      <sheetName val="見積依頼条件書"/>
      <sheetName val="施工品質計画書"/>
      <sheetName val="社内検査依頼書"/>
      <sheetName val="検査会指示書"/>
      <sheetName val="協力業者評価書"/>
      <sheetName val="竣工引継書"/>
      <sheetName val="特殊払い申請書"/>
      <sheetName val="出来高調書　"/>
      <sheetName val="安全ﾊﾟﾄﾛｰﾙ実施記録"/>
      <sheetName val="安パト（指摘ﾒﾓ）"/>
      <sheetName val="安パト（改善報告書）"/>
      <sheetName val="工事完了報告書"/>
      <sheetName val="工事完成届"/>
      <sheetName val="工事完成引渡書・ 受領書"/>
    </sheetNames>
    <sheetDataSet>
      <sheetData sheetId="0">
        <row r="145">
          <cell r="B145" t="str">
            <v>（株）アイシン</v>
          </cell>
        </row>
        <row r="146">
          <cell r="B146" t="str">
            <v>(株)青山工業</v>
          </cell>
        </row>
        <row r="147">
          <cell r="B147" t="str">
            <v>(株)アキヤマ</v>
          </cell>
        </row>
        <row r="148">
          <cell r="B148" t="str">
            <v>アルゴスペースデザイン(株)</v>
          </cell>
        </row>
        <row r="149">
          <cell r="B149" t="str">
            <v>(有)いしやま工房</v>
          </cell>
        </row>
        <row r="150">
          <cell r="B150" t="str">
            <v>(株)久野建装</v>
          </cell>
        </row>
        <row r="151">
          <cell r="B151" t="str">
            <v>グリーンスペース計画(株)</v>
          </cell>
        </row>
        <row r="152">
          <cell r="B152" t="str">
            <v>(株)グレート</v>
          </cell>
        </row>
        <row r="153">
          <cell r="B153" t="str">
            <v>(株)工業技術研究所</v>
          </cell>
        </row>
        <row r="154">
          <cell r="B154" t="str">
            <v>(株)コンビック</v>
          </cell>
        </row>
        <row r="155">
          <cell r="B155" t="str">
            <v>櫻井工業(株)</v>
          </cell>
        </row>
        <row r="156">
          <cell r="B156" t="str">
            <v>三立建設(株)</v>
          </cell>
        </row>
        <row r="157">
          <cell r="B157" t="str">
            <v>三和石材産業(株)</v>
          </cell>
        </row>
        <row r="158">
          <cell r="B158" t="str">
            <v>(有)昭和電機工事社</v>
          </cell>
        </row>
        <row r="159">
          <cell r="B159" t="str">
            <v>森栄工業(株)</v>
          </cell>
        </row>
        <row r="160">
          <cell r="B160" t="str">
            <v>新日本空調(株)
ﾘﾆｭｰｱﾙ事業部</v>
          </cell>
        </row>
        <row r="161">
          <cell r="B161" t="str">
            <v>ｽﾐｾﾂｴﾝｼﾞﾆｱﾘﾝｸﾞ(株)</v>
          </cell>
        </row>
        <row r="162">
          <cell r="B162" t="str">
            <v>創成工業(株)</v>
          </cell>
        </row>
        <row r="163">
          <cell r="B163" t="str">
            <v xml:space="preserve">(株)大樹エンジニア </v>
          </cell>
        </row>
        <row r="164">
          <cell r="B164" t="str">
            <v>田口建設工業(株)</v>
          </cell>
        </row>
        <row r="165">
          <cell r="B165" t="str">
            <v>(株)タジマ建設</v>
          </cell>
        </row>
        <row r="166">
          <cell r="B166" t="str">
            <v>中央電気工事(株)
東京支社</v>
          </cell>
        </row>
        <row r="167">
          <cell r="B167" t="str">
            <v>(株)東建</v>
          </cell>
        </row>
        <row r="168">
          <cell r="B168" t="str">
            <v xml:space="preserve">トリヤマ(株) </v>
          </cell>
        </row>
        <row r="169">
          <cell r="B169" t="str">
            <v>（株）内装ハシモト</v>
          </cell>
        </row>
        <row r="170">
          <cell r="B170" t="str">
            <v xml:space="preserve">(株)中村塗装店  </v>
          </cell>
        </row>
        <row r="171">
          <cell r="B171" t="str">
            <v>(株)梨本硝子</v>
          </cell>
        </row>
        <row r="172">
          <cell r="B172" t="str">
            <v>日紘建装(株)</v>
          </cell>
        </row>
        <row r="173">
          <cell r="B173" t="str">
            <v>ニットー建装(株)</v>
          </cell>
        </row>
        <row r="174">
          <cell r="B174" t="str">
            <v>日本ビソー(株)
レンタル東京支店</v>
          </cell>
        </row>
        <row r="175">
          <cell r="B175" t="str">
            <v>日本ﾘﾌｫｰﾑｼｽﾃﾑ(株)　</v>
          </cell>
        </row>
        <row r="176">
          <cell r="B176" t="str">
            <v>(有)ニューサッシサービス</v>
          </cell>
        </row>
        <row r="177">
          <cell r="B177" t="str">
            <v>(株)ＢＡＮ東邦</v>
          </cell>
        </row>
        <row r="178">
          <cell r="B178" t="str">
            <v>光興業(株)</v>
          </cell>
        </row>
        <row r="179">
          <cell r="B179" t="str">
            <v>(株)フジタ塗装</v>
          </cell>
        </row>
        <row r="180">
          <cell r="B180" t="str">
            <v>(株)古橋工業</v>
          </cell>
        </row>
        <row r="181">
          <cell r="B181" t="str">
            <v>保全サービス(株)</v>
          </cell>
        </row>
        <row r="182">
          <cell r="B182" t="str">
            <v>丸三電気(株)</v>
          </cell>
        </row>
        <row r="183">
          <cell r="B183" t="str">
            <v>(株)村岡組</v>
          </cell>
        </row>
        <row r="184">
          <cell r="B184" t="str">
            <v>(株)森野</v>
          </cell>
        </row>
        <row r="185">
          <cell r="B185" t="str">
            <v>(有)山田建築</v>
          </cell>
        </row>
        <row r="186">
          <cell r="B186" t="str">
            <v>ユーキ産業(株)</v>
          </cell>
        </row>
        <row r="187">
          <cell r="B187" t="str">
            <v>米沢電気工事㈱　東京支店</v>
          </cell>
        </row>
        <row r="188">
          <cell r="B188" t="str">
            <v>(株)リニューアルウィングス　</v>
          </cell>
        </row>
        <row r="189">
          <cell r="B189" t="str">
            <v>㈱レックコンストラクション</v>
          </cell>
        </row>
        <row r="190">
          <cell r="B190" t="str">
            <v>（株）ワカバヤシ</v>
          </cell>
        </row>
        <row r="191">
          <cell r="B191" t="str">
            <v>（株）ワカバヤシ</v>
          </cell>
        </row>
      </sheetData>
      <sheetData sheetId="1" refreshError="1"/>
      <sheetData sheetId="2" refreshError="1"/>
      <sheetData sheetId="3" refreshError="1"/>
      <sheetData sheetId="4">
        <row r="1">
          <cell r="L1" t="str">
            <v>SMCR74-03-07</v>
          </cell>
        </row>
        <row r="2">
          <cell r="A2" t="str">
            <v>見 積 依 頼 条 件 書</v>
          </cell>
          <cell r="AE2">
            <v>0</v>
          </cell>
        </row>
        <row r="3">
          <cell r="A3" t="str">
            <v>　　　　　下記条件により見積を依頼しますのでご協力をお願いいたします。</v>
          </cell>
        </row>
        <row r="4">
          <cell r="A4" t="str">
            <v>　　　　　　　　　　　　　　　　　</v>
          </cell>
          <cell r="B4" t="str">
            <v>★見積提出期限　　　年　　月　　日</v>
          </cell>
          <cell r="F4" t="str">
            <v>＜見積依頼日　　　年　　　月　　　日＞</v>
          </cell>
        </row>
        <row r="5">
          <cell r="A5" t="str">
            <v>　　　　◆依頼部署　ＳＭＣリフォーム㈱   東京支店　工事部</v>
          </cell>
          <cell r="G5" t="str">
            <v>氏　　名</v>
          </cell>
          <cell r="H5">
            <v>0</v>
          </cell>
        </row>
        <row r="7">
          <cell r="A7" t="str">
            <v>協力会社</v>
          </cell>
          <cell r="B7">
            <v>0</v>
          </cell>
          <cell r="E7" t="str">
            <v>御中</v>
          </cell>
          <cell r="F7" t="str">
            <v>電話</v>
          </cell>
          <cell r="G7" t="str">
            <v/>
          </cell>
          <cell r="J7" t="str">
            <v>FAX</v>
          </cell>
          <cell r="K7" t="str">
            <v/>
          </cell>
        </row>
        <row r="8">
          <cell r="A8" t="str">
            <v>住　　　所</v>
          </cell>
          <cell r="B8" t="str">
            <v/>
          </cell>
          <cell r="J8" t="str">
            <v>担当者</v>
          </cell>
          <cell r="K8" t="str">
            <v/>
          </cell>
        </row>
        <row r="10">
          <cell r="A10" t="str">
            <v>工事名称</v>
          </cell>
          <cell r="B10">
            <v>0</v>
          </cell>
          <cell r="H10" t="str">
            <v>工事番号</v>
          </cell>
          <cell r="I10" t="str">
            <v/>
          </cell>
        </row>
        <row r="11">
          <cell r="A11" t="str">
            <v>工事場所</v>
          </cell>
          <cell r="B11">
            <v>0</v>
          </cell>
        </row>
        <row r="12">
          <cell r="A12" t="str">
            <v>工　　期</v>
          </cell>
          <cell r="B12" t="str">
            <v>全　体　工　期</v>
          </cell>
          <cell r="C12">
            <v>0</v>
          </cell>
          <cell r="F12" t="str">
            <v>　　～</v>
          </cell>
          <cell r="G12">
            <v>0</v>
          </cell>
        </row>
        <row r="13">
          <cell r="A13" t="str">
            <v>（予定）</v>
          </cell>
          <cell r="B13" t="str">
            <v>対象工事工期</v>
          </cell>
          <cell r="F13" t="str">
            <v>～</v>
          </cell>
        </row>
        <row r="14">
          <cell r="A14" t="str">
            <v>発 注 者</v>
          </cell>
          <cell r="B14">
            <v>0</v>
          </cell>
        </row>
        <row r="15">
          <cell r="A15" t="str">
            <v>監 理 者</v>
          </cell>
          <cell r="B15">
            <v>0</v>
          </cell>
        </row>
        <row r="17">
          <cell r="A17" t="str">
            <v>建物の概要</v>
          </cell>
          <cell r="B17" t="str">
            <v>構造</v>
          </cell>
          <cell r="C17">
            <v>0</v>
          </cell>
          <cell r="E17">
            <v>0</v>
          </cell>
          <cell r="G17">
            <v>0</v>
          </cell>
          <cell r="I17" t="str">
            <v>棟数　　棟</v>
          </cell>
          <cell r="K17" t="str">
            <v>築　　年</v>
          </cell>
        </row>
        <row r="18">
          <cell r="A18" t="str">
            <v xml:space="preserve"> 御社に　依頼する工事概要</v>
          </cell>
          <cell r="B18" t="str">
            <v>仮　 　　設</v>
          </cell>
        </row>
        <row r="19">
          <cell r="B19" t="str">
            <v>建　 　　築</v>
          </cell>
        </row>
        <row r="20">
          <cell r="B20" t="str">
            <v>設  　　 備</v>
          </cell>
        </row>
        <row r="21">
          <cell r="B21" t="str">
            <v>外   　　構</v>
          </cell>
        </row>
        <row r="22">
          <cell r="B22" t="str">
            <v>解　 　　体</v>
          </cell>
        </row>
        <row r="23">
          <cell r="B23" t="str">
            <v>そ　の　他</v>
          </cell>
        </row>
        <row r="24">
          <cell r="B24" t="str">
            <v>＜共通項目＞</v>
          </cell>
          <cell r="E24" t="str">
            <v>発注者</v>
          </cell>
          <cell r="F24" t="str">
            <v>受注者</v>
          </cell>
          <cell r="G24" t="str">
            <v>【工事】</v>
          </cell>
          <cell r="K24" t="str">
            <v>発注者</v>
          </cell>
          <cell r="L24" t="str">
            <v>受注者</v>
          </cell>
        </row>
        <row r="25">
          <cell r="B25" t="str">
            <v>【一般】</v>
          </cell>
          <cell r="G25" t="str">
            <v>９．養生保護（材・工）及びその不備による修復費</v>
          </cell>
          <cell r="L25" t="str">
            <v>○</v>
          </cell>
        </row>
        <row r="26">
          <cell r="B26" t="str">
            <v>１．見積に必要な現地調査</v>
          </cell>
          <cell r="F26" t="str">
            <v>○</v>
          </cell>
          <cell r="G26" t="str">
            <v>【環境その他】</v>
          </cell>
        </row>
        <row r="27">
          <cell r="A27" t="str">
            <v>見積条件書</v>
          </cell>
          <cell r="B27" t="str">
            <v>２．施工要領書・作業手順書・申請書の作成</v>
          </cell>
          <cell r="E27" t="str">
            <v>承認</v>
          </cell>
          <cell r="F27" t="str">
            <v>○</v>
          </cell>
          <cell r="G27" t="str">
            <v>１０．朝礼、打合せ等、作業所の諸行事への参加</v>
          </cell>
          <cell r="L27" t="str">
            <v>○</v>
          </cell>
        </row>
        <row r="28">
          <cell r="B28" t="str">
            <v>３．見本品提出及び現場仕上見本の作成　</v>
          </cell>
          <cell r="E28" t="str">
            <v>承認</v>
          </cell>
          <cell r="F28" t="str">
            <v>○</v>
          </cell>
          <cell r="G28" t="str">
            <v>１１．産業廃棄物処理費用負担</v>
          </cell>
          <cell r="L28" t="str">
            <v>○</v>
          </cell>
        </row>
        <row r="29">
          <cell r="A29" t="str">
            <v>○：費用負担</v>
          </cell>
          <cell r="B29" t="str">
            <v>【貸与】</v>
          </cell>
          <cell r="G29" t="str">
            <v>１２．作業用通勤車輌等の駐車場使用料</v>
          </cell>
          <cell r="L29" t="str">
            <v>○</v>
          </cell>
        </row>
        <row r="30">
          <cell r="A30" t="str">
            <v>　　と責任を負</v>
          </cell>
          <cell r="B30" t="str">
            <v>４．工事用電力・給排水</v>
          </cell>
          <cell r="E30" t="str">
            <v>○</v>
          </cell>
          <cell r="G30" t="str">
            <v>１３．資機材・製品搬入用梱包材持ち帰り</v>
          </cell>
          <cell r="L30" t="str">
            <v>○</v>
          </cell>
        </row>
        <row r="31">
          <cell r="A31" t="str">
            <v>　　う事項</v>
          </cell>
          <cell r="B31" t="str">
            <v>５．貸与仮設備材の移動・使用後の現状復帰</v>
          </cell>
          <cell r="F31" t="str">
            <v>○</v>
          </cell>
          <cell r="G31" t="str">
            <v>＜個別項目＞</v>
          </cell>
        </row>
        <row r="32">
          <cell r="B32" t="str">
            <v>【運搬整理】</v>
          </cell>
          <cell r="G32">
            <v>1</v>
          </cell>
        </row>
        <row r="33">
          <cell r="B33" t="str">
            <v>６．作業終了時の整理・清掃（毎日実施）</v>
          </cell>
          <cell r="F33" t="str">
            <v>○</v>
          </cell>
          <cell r="G33">
            <v>2</v>
          </cell>
        </row>
        <row r="34">
          <cell r="B34" t="str">
            <v>７．残材・残屑等の整理・分別・指定場所集積</v>
          </cell>
          <cell r="E34" t="str">
            <v>指示</v>
          </cell>
          <cell r="F34" t="str">
            <v>○</v>
          </cell>
          <cell r="G34">
            <v>3</v>
          </cell>
        </row>
        <row r="35">
          <cell r="B35" t="str">
            <v>【検査確認】</v>
          </cell>
          <cell r="G35">
            <v>4</v>
          </cell>
        </row>
        <row r="36">
          <cell r="B36" t="str">
            <v>８．諸官庁・施主・設計管理者の諸検査の立会い</v>
          </cell>
          <cell r="F36" t="str">
            <v>○</v>
          </cell>
          <cell r="G36">
            <v>5</v>
          </cell>
        </row>
        <row r="37">
          <cell r="A37" t="str">
            <v>見積資料</v>
          </cell>
          <cell r="B37" t="str">
            <v>■　図面</v>
          </cell>
          <cell r="C37" t="str">
            <v>■　仕様書</v>
          </cell>
          <cell r="E37" t="str">
            <v>□　写真</v>
          </cell>
          <cell r="G37" t="str">
            <v>□　配置図</v>
          </cell>
          <cell r="I37" t="str">
            <v>□（</v>
          </cell>
          <cell r="J37" t="str">
            <v>）</v>
          </cell>
          <cell r="K37" t="str">
            <v>□　現地確認</v>
          </cell>
        </row>
        <row r="38">
          <cell r="A38" t="str">
            <v>注記事項</v>
          </cell>
          <cell r="B38" t="str">
            <v>実施者の資格（常駐の有無を含む）：</v>
          </cell>
        </row>
        <row r="39">
          <cell r="B39" t="str">
            <v>管理方法：</v>
          </cell>
          <cell r="C39" t="str">
            <v>□　受入検査</v>
          </cell>
          <cell r="E39" t="str">
            <v>□　塗膜厚検査</v>
          </cell>
          <cell r="G39" t="str">
            <v>□　塗装回数検査</v>
          </cell>
          <cell r="I39" t="str">
            <v>□　空缶検査</v>
          </cell>
          <cell r="K39" t="str">
            <v>□　工程写真</v>
          </cell>
        </row>
        <row r="40">
          <cell r="A40" t="str">
            <v>提出書類</v>
          </cell>
          <cell r="B40" t="str">
            <v>■　工程表</v>
          </cell>
          <cell r="C40" t="str">
            <v>□　総合仮設計画図</v>
          </cell>
          <cell r="F40" t="str">
            <v>■　施工計画書</v>
          </cell>
          <cell r="H40" t="str">
            <v>（仮設、下地補修、塗装、防水、その他）</v>
          </cell>
        </row>
        <row r="41">
          <cell r="A41" t="str">
            <v>その他　　補足事項</v>
          </cell>
        </row>
        <row r="44">
          <cell r="L44" t="str">
            <v>ＳＭＣリフォーム株式会社　標準様式　２０1２年９月 1日改訂版</v>
          </cell>
        </row>
        <row r="45">
          <cell r="A45" t="str">
            <v>ＳＭＣリフォーム株式会社</v>
          </cell>
          <cell r="E45" t="str">
            <v>制定日</v>
          </cell>
          <cell r="F45" t="str">
            <v>2005年2月21日</v>
          </cell>
          <cell r="I45" t="str">
            <v>承認</v>
          </cell>
          <cell r="J45" t="str">
            <v>佐藤</v>
          </cell>
          <cell r="K45" t="str">
            <v>作成</v>
          </cell>
          <cell r="L45" t="str">
            <v>浜田</v>
          </cell>
        </row>
        <row r="46">
          <cell r="E46" t="str">
            <v>改定日</v>
          </cell>
          <cell r="F46" t="str">
            <v>2015年11月1日</v>
          </cell>
        </row>
        <row r="47">
          <cell r="L47" t="str">
            <v>SMCR74-03-07</v>
          </cell>
        </row>
        <row r="48">
          <cell r="A48" t="str">
            <v>見 積 依 頼 条 件 書</v>
          </cell>
        </row>
        <row r="49">
          <cell r="A49" t="str">
            <v>　　　　　下記条件により見積を依頼しますのでご協力をお願いいたします。</v>
          </cell>
        </row>
        <row r="50">
          <cell r="A50" t="str">
            <v>　　　　　　　　　　　　　　　　　</v>
          </cell>
          <cell r="B50" t="str">
            <v>★見積提出期限　　　年　　月　　日</v>
          </cell>
          <cell r="F50" t="str">
            <v>＜見積依頼日　　　年　　　月　　　日＞</v>
          </cell>
        </row>
        <row r="51">
          <cell r="A51" t="str">
            <v>　　　　◆依頼部署　ＳＭＣリフォーム㈱   東京支店　工事部</v>
          </cell>
          <cell r="G51" t="str">
            <v>氏　　名</v>
          </cell>
          <cell r="H51">
            <v>0</v>
          </cell>
        </row>
        <row r="53">
          <cell r="A53" t="str">
            <v>協力会社</v>
          </cell>
          <cell r="B53">
            <v>0</v>
          </cell>
          <cell r="E53" t="str">
            <v>御中</v>
          </cell>
          <cell r="F53" t="str">
            <v>電話</v>
          </cell>
          <cell r="G53" t="str">
            <v/>
          </cell>
          <cell r="J53" t="str">
            <v>FAX</v>
          </cell>
          <cell r="K53" t="str">
            <v/>
          </cell>
        </row>
        <row r="54">
          <cell r="A54" t="str">
            <v>住　　　所</v>
          </cell>
          <cell r="B54" t="str">
            <v/>
          </cell>
          <cell r="J54" t="str">
            <v>担当者</v>
          </cell>
          <cell r="K54" t="str">
            <v/>
          </cell>
        </row>
        <row r="56">
          <cell r="A56" t="str">
            <v>工事名称</v>
          </cell>
          <cell r="B56">
            <v>0</v>
          </cell>
          <cell r="H56" t="str">
            <v>工事番号</v>
          </cell>
          <cell r="I56" t="str">
            <v/>
          </cell>
        </row>
        <row r="57">
          <cell r="A57" t="str">
            <v>工事場所</v>
          </cell>
          <cell r="B57">
            <v>0</v>
          </cell>
        </row>
        <row r="58">
          <cell r="A58" t="str">
            <v>工　　期</v>
          </cell>
          <cell r="B58" t="str">
            <v>全　体　工　期</v>
          </cell>
          <cell r="C58">
            <v>0</v>
          </cell>
          <cell r="F58" t="str">
            <v>　　～</v>
          </cell>
          <cell r="G58">
            <v>0</v>
          </cell>
        </row>
        <row r="59">
          <cell r="A59" t="str">
            <v>（予定）</v>
          </cell>
          <cell r="B59" t="str">
            <v>対象工事工期</v>
          </cell>
          <cell r="F59" t="str">
            <v>～</v>
          </cell>
        </row>
        <row r="60">
          <cell r="A60" t="str">
            <v>発 注 者</v>
          </cell>
          <cell r="B60">
            <v>0</v>
          </cell>
        </row>
        <row r="61">
          <cell r="A61" t="str">
            <v>監 理 者</v>
          </cell>
          <cell r="B61">
            <v>0</v>
          </cell>
        </row>
        <row r="63">
          <cell r="A63" t="str">
            <v>建物の概要</v>
          </cell>
          <cell r="B63" t="str">
            <v>構造</v>
          </cell>
          <cell r="C63">
            <v>0</v>
          </cell>
          <cell r="E63">
            <v>0</v>
          </cell>
          <cell r="G63">
            <v>0</v>
          </cell>
          <cell r="I63" t="str">
            <v>棟数　　棟</v>
          </cell>
          <cell r="K63" t="str">
            <v>築　　年</v>
          </cell>
        </row>
        <row r="64">
          <cell r="A64" t="str">
            <v xml:space="preserve"> 御社に　依頼する工事概要</v>
          </cell>
          <cell r="B64" t="str">
            <v>仮　 　　設</v>
          </cell>
        </row>
        <row r="65">
          <cell r="B65" t="str">
            <v>建　 　　築</v>
          </cell>
        </row>
        <row r="66">
          <cell r="B66" t="str">
            <v>設  　　 備</v>
          </cell>
        </row>
        <row r="67">
          <cell r="B67" t="str">
            <v>外   　　構</v>
          </cell>
        </row>
        <row r="68">
          <cell r="B68" t="str">
            <v>解　 　　体</v>
          </cell>
        </row>
        <row r="69">
          <cell r="B69" t="str">
            <v>そ　の　他</v>
          </cell>
        </row>
        <row r="70">
          <cell r="B70" t="str">
            <v>＜共通項目＞</v>
          </cell>
          <cell r="E70" t="str">
            <v>発注者</v>
          </cell>
          <cell r="F70" t="str">
            <v>受注者</v>
          </cell>
          <cell r="G70" t="str">
            <v>【工事】</v>
          </cell>
          <cell r="K70" t="str">
            <v>発注者</v>
          </cell>
          <cell r="L70" t="str">
            <v>受注者</v>
          </cell>
        </row>
        <row r="71">
          <cell r="B71" t="str">
            <v>【一般】</v>
          </cell>
          <cell r="G71" t="str">
            <v>９．養生保護（材・工）及びその不備による修復費</v>
          </cell>
          <cell r="L71" t="str">
            <v>○</v>
          </cell>
        </row>
        <row r="72">
          <cell r="B72" t="str">
            <v>１．見積に必要な現地調査</v>
          </cell>
          <cell r="F72" t="str">
            <v>○</v>
          </cell>
          <cell r="G72" t="str">
            <v>【環境その他】</v>
          </cell>
        </row>
        <row r="73">
          <cell r="A73" t="str">
            <v>見積条件書</v>
          </cell>
          <cell r="B73" t="str">
            <v>２．施工要領書・作業手順書・申請書の作成</v>
          </cell>
          <cell r="E73" t="str">
            <v>承認</v>
          </cell>
          <cell r="F73" t="str">
            <v>○</v>
          </cell>
          <cell r="G73" t="str">
            <v>１０．朝礼、打合せ等、作業所の諸行事への参加</v>
          </cell>
          <cell r="L73" t="str">
            <v>○</v>
          </cell>
        </row>
        <row r="74">
          <cell r="B74" t="str">
            <v>３．見本品提出及び現場仕上見本の作成　</v>
          </cell>
          <cell r="E74" t="str">
            <v>承認</v>
          </cell>
          <cell r="F74" t="str">
            <v>○</v>
          </cell>
          <cell r="G74" t="str">
            <v>１１．産業廃棄物処理費用負担</v>
          </cell>
          <cell r="L74" t="str">
            <v>○</v>
          </cell>
        </row>
        <row r="75">
          <cell r="A75" t="str">
            <v>○：費用負担</v>
          </cell>
          <cell r="B75" t="str">
            <v>【貸与】</v>
          </cell>
          <cell r="G75" t="str">
            <v>１２．作業用通勤車輌等の駐車場使用料</v>
          </cell>
          <cell r="L75" t="str">
            <v>○</v>
          </cell>
        </row>
        <row r="76">
          <cell r="A76" t="str">
            <v>　　と責任を負</v>
          </cell>
          <cell r="B76" t="str">
            <v>４．工事用電力・給排水</v>
          </cell>
          <cell r="E76" t="str">
            <v>○</v>
          </cell>
          <cell r="G76" t="str">
            <v>１３．資機材・製品搬入用梱包材持ち帰り</v>
          </cell>
          <cell r="L76" t="str">
            <v>○</v>
          </cell>
        </row>
        <row r="77">
          <cell r="A77" t="str">
            <v>　　う事項</v>
          </cell>
          <cell r="B77" t="str">
            <v>５．貸与仮設備材の移動・使用後の現状復帰</v>
          </cell>
          <cell r="F77" t="str">
            <v>○</v>
          </cell>
          <cell r="G77" t="str">
            <v>＜個別項目＞</v>
          </cell>
        </row>
        <row r="78">
          <cell r="B78" t="str">
            <v>【運搬整理】</v>
          </cell>
          <cell r="G78">
            <v>1</v>
          </cell>
        </row>
        <row r="79">
          <cell r="B79" t="str">
            <v>６．作業終了時の整理・清掃（毎日実施）</v>
          </cell>
          <cell r="F79" t="str">
            <v>○</v>
          </cell>
          <cell r="G79">
            <v>2</v>
          </cell>
        </row>
        <row r="80">
          <cell r="B80" t="str">
            <v>７．残材・残屑等の整理・分別・指定場所集積</v>
          </cell>
          <cell r="E80" t="str">
            <v>指示</v>
          </cell>
          <cell r="F80" t="str">
            <v>○</v>
          </cell>
          <cell r="G80">
            <v>3</v>
          </cell>
        </row>
        <row r="81">
          <cell r="B81" t="str">
            <v>【検査確認】</v>
          </cell>
          <cell r="G81">
            <v>4</v>
          </cell>
        </row>
        <row r="82">
          <cell r="B82" t="str">
            <v>８．諸官庁・施主・設計管理者の諸検査の立会い</v>
          </cell>
          <cell r="F82" t="str">
            <v>○</v>
          </cell>
          <cell r="G82">
            <v>5</v>
          </cell>
        </row>
        <row r="83">
          <cell r="A83" t="str">
            <v>見積資料</v>
          </cell>
          <cell r="B83" t="str">
            <v>■　図面</v>
          </cell>
          <cell r="C83" t="str">
            <v>■　仕様書</v>
          </cell>
          <cell r="E83" t="str">
            <v>□　写真</v>
          </cell>
          <cell r="G83" t="str">
            <v>□　配置図</v>
          </cell>
          <cell r="I83" t="str">
            <v>□（</v>
          </cell>
          <cell r="J83" t="str">
            <v>）</v>
          </cell>
          <cell r="K83" t="str">
            <v>□　現地確認</v>
          </cell>
        </row>
        <row r="84">
          <cell r="A84" t="str">
            <v>注記事項</v>
          </cell>
          <cell r="B84" t="str">
            <v>実施者の資格（常駐の有無を含む）：</v>
          </cell>
        </row>
        <row r="85">
          <cell r="B85" t="str">
            <v>管理方法：</v>
          </cell>
          <cell r="C85" t="str">
            <v>□　受入検査</v>
          </cell>
          <cell r="E85" t="str">
            <v>□　塗膜厚検査</v>
          </cell>
          <cell r="G85" t="str">
            <v>□　塗装回数検査</v>
          </cell>
          <cell r="I85" t="str">
            <v>□　空缶検査</v>
          </cell>
          <cell r="K85" t="str">
            <v>□　工程写真</v>
          </cell>
        </row>
        <row r="86">
          <cell r="A86" t="str">
            <v>提出書類</v>
          </cell>
          <cell r="B86" t="str">
            <v>■　工程表</v>
          </cell>
          <cell r="C86" t="str">
            <v>□　総合仮設計画図</v>
          </cell>
          <cell r="F86" t="str">
            <v>■　施工計画書</v>
          </cell>
          <cell r="H86" t="str">
            <v>（仮設、下地補修、塗装、防水、その他）</v>
          </cell>
        </row>
        <row r="87">
          <cell r="A87" t="str">
            <v>その他　　補足事項</v>
          </cell>
        </row>
        <row r="90">
          <cell r="L90" t="str">
            <v>ＳＭＣリフォーム株式会社　標準様式　２０1２年９月 1日改訂版</v>
          </cell>
        </row>
        <row r="91">
          <cell r="A91" t="str">
            <v>ＳＭＣリフォーム株式会社</v>
          </cell>
          <cell r="E91" t="str">
            <v>制定日</v>
          </cell>
          <cell r="F91" t="str">
            <v>2005年2月21日</v>
          </cell>
          <cell r="I91" t="str">
            <v>承認</v>
          </cell>
          <cell r="J91" t="str">
            <v>佐藤</v>
          </cell>
          <cell r="K91" t="str">
            <v>作成</v>
          </cell>
          <cell r="L91" t="str">
            <v>浜田</v>
          </cell>
        </row>
        <row r="92">
          <cell r="E92" t="str">
            <v>改定日</v>
          </cell>
          <cell r="F92" t="str">
            <v>2015年11月1日</v>
          </cell>
        </row>
        <row r="93">
          <cell r="L93" t="str">
            <v>SMCR74-03-07</v>
          </cell>
        </row>
        <row r="94">
          <cell r="A94" t="str">
            <v>見 積 依 頼 条 件 書</v>
          </cell>
        </row>
        <row r="95">
          <cell r="A95" t="str">
            <v>　　　　　下記条件により見積を依頼しますのでご協力をお願いいたします。</v>
          </cell>
        </row>
        <row r="96">
          <cell r="A96" t="str">
            <v>　　　　　　　　　　　　　　　　　</v>
          </cell>
          <cell r="B96" t="str">
            <v>★見積提出期限　　　年　　月　　日</v>
          </cell>
          <cell r="F96" t="str">
            <v>＜見積依頼日　　　年　　　月　　　日＞</v>
          </cell>
        </row>
        <row r="97">
          <cell r="A97" t="str">
            <v>　　　　◆依頼部署　ＳＭＣリフォーム㈱   東京支店　工事部</v>
          </cell>
          <cell r="G97" t="str">
            <v>氏　　名</v>
          </cell>
          <cell r="H97">
            <v>0</v>
          </cell>
        </row>
        <row r="99">
          <cell r="A99" t="str">
            <v>協力会社</v>
          </cell>
          <cell r="B99">
            <v>0</v>
          </cell>
          <cell r="E99" t="str">
            <v>御中</v>
          </cell>
          <cell r="F99" t="str">
            <v>電話</v>
          </cell>
          <cell r="G99" t="str">
            <v/>
          </cell>
          <cell r="J99" t="str">
            <v>FAX</v>
          </cell>
          <cell r="K99" t="str">
            <v/>
          </cell>
        </row>
        <row r="100">
          <cell r="A100" t="str">
            <v>住　　　所</v>
          </cell>
          <cell r="B100" t="str">
            <v/>
          </cell>
          <cell r="J100" t="str">
            <v>担当者</v>
          </cell>
          <cell r="K100" t="str">
            <v/>
          </cell>
        </row>
        <row r="102">
          <cell r="A102" t="str">
            <v>工事名称</v>
          </cell>
          <cell r="B102">
            <v>0</v>
          </cell>
          <cell r="H102" t="str">
            <v>工事番号</v>
          </cell>
          <cell r="I102" t="str">
            <v/>
          </cell>
        </row>
        <row r="103">
          <cell r="A103" t="str">
            <v>工事場所</v>
          </cell>
          <cell r="B103">
            <v>0</v>
          </cell>
        </row>
        <row r="104">
          <cell r="A104" t="str">
            <v>工　　期</v>
          </cell>
          <cell r="B104" t="str">
            <v>全　体　工　期</v>
          </cell>
          <cell r="C104">
            <v>0</v>
          </cell>
          <cell r="F104" t="str">
            <v>　　～</v>
          </cell>
          <cell r="G104">
            <v>0</v>
          </cell>
        </row>
        <row r="105">
          <cell r="A105" t="str">
            <v>（予定）</v>
          </cell>
          <cell r="B105" t="str">
            <v>対象工事工期</v>
          </cell>
          <cell r="F105" t="str">
            <v>～</v>
          </cell>
        </row>
        <row r="106">
          <cell r="A106" t="str">
            <v>発 注 者</v>
          </cell>
          <cell r="B106">
            <v>0</v>
          </cell>
        </row>
        <row r="107">
          <cell r="A107" t="str">
            <v>監 理 者</v>
          </cell>
          <cell r="B107">
            <v>0</v>
          </cell>
        </row>
        <row r="109">
          <cell r="A109" t="str">
            <v>建物の概要</v>
          </cell>
          <cell r="B109" t="str">
            <v>構造</v>
          </cell>
          <cell r="C109">
            <v>0</v>
          </cell>
          <cell r="E109">
            <v>0</v>
          </cell>
          <cell r="G109">
            <v>0</v>
          </cell>
          <cell r="I109" t="str">
            <v>棟数　　棟</v>
          </cell>
          <cell r="K109" t="str">
            <v>築　　年</v>
          </cell>
        </row>
        <row r="110">
          <cell r="A110" t="str">
            <v xml:space="preserve"> 御社に　依頼する工事概要</v>
          </cell>
          <cell r="B110" t="str">
            <v>仮　 　　設</v>
          </cell>
        </row>
        <row r="111">
          <cell r="B111" t="str">
            <v>建　 　　築</v>
          </cell>
        </row>
        <row r="112">
          <cell r="B112" t="str">
            <v>設  　　 備</v>
          </cell>
        </row>
        <row r="113">
          <cell r="B113" t="str">
            <v>外   　　構</v>
          </cell>
        </row>
        <row r="114">
          <cell r="B114" t="str">
            <v>解　 　　体</v>
          </cell>
        </row>
        <row r="115">
          <cell r="B115" t="str">
            <v>そ　の　他</v>
          </cell>
        </row>
        <row r="116">
          <cell r="B116" t="str">
            <v>＜共通項目＞</v>
          </cell>
          <cell r="E116" t="str">
            <v>発注者</v>
          </cell>
          <cell r="F116" t="str">
            <v>受注者</v>
          </cell>
          <cell r="G116" t="str">
            <v>【工事】</v>
          </cell>
          <cell r="K116" t="str">
            <v>発注者</v>
          </cell>
          <cell r="L116" t="str">
            <v>受注者</v>
          </cell>
        </row>
        <row r="117">
          <cell r="B117" t="str">
            <v>【一般】</v>
          </cell>
          <cell r="G117" t="str">
            <v>９．養生保護（材・工）及びその不備による修復費</v>
          </cell>
          <cell r="L117" t="str">
            <v>○</v>
          </cell>
        </row>
        <row r="118">
          <cell r="B118" t="str">
            <v>１．見積に必要な現地調査</v>
          </cell>
          <cell r="F118" t="str">
            <v>○</v>
          </cell>
          <cell r="G118" t="str">
            <v>【環境その他】</v>
          </cell>
        </row>
        <row r="119">
          <cell r="A119" t="str">
            <v>見積条件書</v>
          </cell>
          <cell r="B119" t="str">
            <v>２．施工要領書・作業手順書・申請書の作成</v>
          </cell>
          <cell r="E119" t="str">
            <v>承認</v>
          </cell>
          <cell r="F119" t="str">
            <v>○</v>
          </cell>
          <cell r="G119" t="str">
            <v>１０．朝礼、打合せ等、作業所の諸行事への参加</v>
          </cell>
          <cell r="L119" t="str">
            <v>○</v>
          </cell>
        </row>
        <row r="120">
          <cell r="B120" t="str">
            <v>３．見本品提出及び現場仕上見本の作成　</v>
          </cell>
          <cell r="E120" t="str">
            <v>承認</v>
          </cell>
          <cell r="F120" t="str">
            <v>○</v>
          </cell>
          <cell r="G120" t="str">
            <v>１１．産業廃棄物処理費用負担</v>
          </cell>
          <cell r="L120" t="str">
            <v>○</v>
          </cell>
        </row>
        <row r="121">
          <cell r="A121" t="str">
            <v>○：費用負担</v>
          </cell>
          <cell r="B121" t="str">
            <v>【貸与】</v>
          </cell>
          <cell r="G121" t="str">
            <v>１２．作業用通勤車輌等の駐車場使用料</v>
          </cell>
          <cell r="L121" t="str">
            <v>○</v>
          </cell>
        </row>
        <row r="122">
          <cell r="A122" t="str">
            <v>　　と責任を負</v>
          </cell>
          <cell r="B122" t="str">
            <v>４．工事用電力・給排水</v>
          </cell>
          <cell r="E122" t="str">
            <v>○</v>
          </cell>
          <cell r="G122" t="str">
            <v>１３．資機材・製品搬入用梱包材持ち帰り</v>
          </cell>
          <cell r="L122" t="str">
            <v>○</v>
          </cell>
        </row>
        <row r="123">
          <cell r="A123" t="str">
            <v>　　う事項</v>
          </cell>
          <cell r="B123" t="str">
            <v>５．貸与仮設備材の移動・使用後の現状復帰</v>
          </cell>
          <cell r="F123" t="str">
            <v>○</v>
          </cell>
          <cell r="G123" t="str">
            <v>＜個別項目＞</v>
          </cell>
        </row>
        <row r="124">
          <cell r="B124" t="str">
            <v>【運搬整理】</v>
          </cell>
          <cell r="G124">
            <v>1</v>
          </cell>
        </row>
        <row r="125">
          <cell r="B125" t="str">
            <v>６．作業終了時の整理・清掃（毎日実施）</v>
          </cell>
          <cell r="F125" t="str">
            <v>○</v>
          </cell>
          <cell r="G125">
            <v>2</v>
          </cell>
        </row>
        <row r="126">
          <cell r="B126" t="str">
            <v>７．残材・残屑等の整理・分別・指定場所集積</v>
          </cell>
          <cell r="E126" t="str">
            <v>指示</v>
          </cell>
          <cell r="F126" t="str">
            <v>○</v>
          </cell>
          <cell r="G126">
            <v>3</v>
          </cell>
        </row>
        <row r="127">
          <cell r="B127" t="str">
            <v>【検査確認】</v>
          </cell>
          <cell r="G127">
            <v>4</v>
          </cell>
        </row>
        <row r="128">
          <cell r="B128" t="str">
            <v>８．諸官庁・施主・設計管理者の諸検査の立会い</v>
          </cell>
          <cell r="F128" t="str">
            <v>○</v>
          </cell>
          <cell r="G128">
            <v>5</v>
          </cell>
        </row>
        <row r="129">
          <cell r="A129" t="str">
            <v>見積資料</v>
          </cell>
          <cell r="B129" t="str">
            <v>■　図面</v>
          </cell>
          <cell r="C129" t="str">
            <v>■　仕様書</v>
          </cell>
          <cell r="E129" t="str">
            <v>□　写真</v>
          </cell>
          <cell r="G129" t="str">
            <v>□　配置図</v>
          </cell>
          <cell r="I129" t="str">
            <v>□（</v>
          </cell>
          <cell r="J129" t="str">
            <v>）</v>
          </cell>
          <cell r="K129" t="str">
            <v>□　現地確認</v>
          </cell>
        </row>
        <row r="130">
          <cell r="A130" t="str">
            <v>注記事項</v>
          </cell>
          <cell r="B130" t="str">
            <v>実施者の資格（常駐の有無を含む）：</v>
          </cell>
        </row>
        <row r="131">
          <cell r="B131" t="str">
            <v>管理方法：</v>
          </cell>
          <cell r="C131" t="str">
            <v>□　受入検査</v>
          </cell>
          <cell r="E131" t="str">
            <v>□　塗膜厚検査</v>
          </cell>
          <cell r="G131" t="str">
            <v>□　塗装回数検査</v>
          </cell>
          <cell r="I131" t="str">
            <v>□　空缶検査</v>
          </cell>
          <cell r="K131" t="str">
            <v>□　工程写真</v>
          </cell>
        </row>
        <row r="132">
          <cell r="A132" t="str">
            <v>提出書類</v>
          </cell>
          <cell r="B132" t="str">
            <v>■　工程表</v>
          </cell>
          <cell r="C132" t="str">
            <v>□　総合仮設計画図</v>
          </cell>
          <cell r="F132" t="str">
            <v>■　施工計画書</v>
          </cell>
          <cell r="H132" t="str">
            <v>（仮設、下地補修、塗装、防水、その他）</v>
          </cell>
        </row>
        <row r="133">
          <cell r="A133" t="str">
            <v>その他　　補足事項</v>
          </cell>
        </row>
        <row r="136">
          <cell r="L136" t="str">
            <v>ＳＭＣリフォーム株式会社　標準様式　２０1２年９月 1日改訂版</v>
          </cell>
        </row>
        <row r="137">
          <cell r="A137" t="str">
            <v>ＳＭＣリフォーム株式会社</v>
          </cell>
          <cell r="E137" t="str">
            <v>制定日</v>
          </cell>
          <cell r="F137" t="str">
            <v>2005年2月21日</v>
          </cell>
          <cell r="I137" t="str">
            <v>承認</v>
          </cell>
          <cell r="J137" t="str">
            <v>佐藤</v>
          </cell>
          <cell r="K137" t="str">
            <v>作成</v>
          </cell>
          <cell r="L137" t="str">
            <v>浜田</v>
          </cell>
        </row>
        <row r="138">
          <cell r="E138" t="str">
            <v>改定日</v>
          </cell>
          <cell r="F138" t="str">
            <v>2015年11月1日</v>
          </cell>
        </row>
        <row r="139">
          <cell r="L139" t="str">
            <v>SMCR74-03-07</v>
          </cell>
        </row>
        <row r="140">
          <cell r="A140" t="str">
            <v>見 積 依 頼 条 件 書</v>
          </cell>
        </row>
        <row r="141">
          <cell r="A141" t="str">
            <v>　　　　　下記条件により見積を依頼しますのでご協力をお願いいたします。</v>
          </cell>
        </row>
        <row r="142">
          <cell r="A142" t="str">
            <v>　　　　　　　　　　　　　　　　　</v>
          </cell>
          <cell r="B142" t="str">
            <v>★見積提出期限　　　年　　月　　日</v>
          </cell>
          <cell r="F142" t="str">
            <v>＜見積依頼日　　　年　　　月　　　日＞</v>
          </cell>
        </row>
        <row r="143">
          <cell r="A143" t="str">
            <v>　　　　◆依頼部署　ＳＭＣリフォーム㈱   東京支店　工事部</v>
          </cell>
          <cell r="G143" t="str">
            <v>氏　　名</v>
          </cell>
          <cell r="H143">
            <v>0</v>
          </cell>
        </row>
        <row r="145">
          <cell r="A145" t="str">
            <v>協力会社</v>
          </cell>
          <cell r="B145">
            <v>0</v>
          </cell>
          <cell r="E145" t="str">
            <v>御中</v>
          </cell>
          <cell r="F145" t="str">
            <v>電話</v>
          </cell>
          <cell r="G145" t="str">
            <v/>
          </cell>
          <cell r="J145" t="str">
            <v>FAX</v>
          </cell>
          <cell r="K145" t="str">
            <v/>
          </cell>
        </row>
        <row r="146">
          <cell r="A146" t="str">
            <v>住　　　所</v>
          </cell>
          <cell r="B146" t="str">
            <v/>
          </cell>
          <cell r="J146" t="str">
            <v>担当者</v>
          </cell>
          <cell r="K146" t="str">
            <v/>
          </cell>
        </row>
        <row r="148">
          <cell r="A148" t="str">
            <v>工事名称</v>
          </cell>
          <cell r="B148">
            <v>0</v>
          </cell>
          <cell r="H148" t="str">
            <v>工事番号</v>
          </cell>
          <cell r="I148" t="str">
            <v/>
          </cell>
        </row>
        <row r="149">
          <cell r="A149" t="str">
            <v>工事場所</v>
          </cell>
          <cell r="B149">
            <v>0</v>
          </cell>
        </row>
        <row r="150">
          <cell r="A150" t="str">
            <v>工　　期</v>
          </cell>
          <cell r="B150" t="str">
            <v>全　体　工　期</v>
          </cell>
          <cell r="C150">
            <v>0</v>
          </cell>
          <cell r="F150" t="str">
            <v>　　～</v>
          </cell>
          <cell r="G150">
            <v>0</v>
          </cell>
        </row>
        <row r="151">
          <cell r="A151" t="str">
            <v>（予定）</v>
          </cell>
          <cell r="B151" t="str">
            <v>対象工事工期</v>
          </cell>
          <cell r="F151" t="str">
            <v>～</v>
          </cell>
        </row>
        <row r="152">
          <cell r="A152" t="str">
            <v>発 注 者</v>
          </cell>
          <cell r="B152">
            <v>0</v>
          </cell>
        </row>
        <row r="153">
          <cell r="A153" t="str">
            <v>監 理 者</v>
          </cell>
          <cell r="B153">
            <v>0</v>
          </cell>
        </row>
        <row r="155">
          <cell r="A155" t="str">
            <v>建物の概要</v>
          </cell>
          <cell r="B155" t="str">
            <v>構造</v>
          </cell>
          <cell r="C155">
            <v>0</v>
          </cell>
          <cell r="E155">
            <v>0</v>
          </cell>
          <cell r="G155">
            <v>0</v>
          </cell>
          <cell r="I155" t="str">
            <v>棟数　　棟</v>
          </cell>
          <cell r="K155" t="str">
            <v>築　　年</v>
          </cell>
        </row>
        <row r="156">
          <cell r="A156" t="str">
            <v xml:space="preserve"> 御社に　依頼する工事概要</v>
          </cell>
          <cell r="B156" t="str">
            <v>仮　 　　設</v>
          </cell>
        </row>
        <row r="157">
          <cell r="B157" t="str">
            <v>建　 　　築</v>
          </cell>
        </row>
        <row r="158">
          <cell r="B158" t="str">
            <v>設  　　 備</v>
          </cell>
        </row>
        <row r="159">
          <cell r="B159" t="str">
            <v>外   　　構</v>
          </cell>
        </row>
        <row r="160">
          <cell r="B160" t="str">
            <v>解　 　　体</v>
          </cell>
        </row>
        <row r="161">
          <cell r="B161" t="str">
            <v>そ　の　他</v>
          </cell>
        </row>
        <row r="162">
          <cell r="B162" t="str">
            <v>＜共通項目＞</v>
          </cell>
          <cell r="E162" t="str">
            <v>発注者</v>
          </cell>
          <cell r="F162" t="str">
            <v>受注者</v>
          </cell>
          <cell r="G162" t="str">
            <v>【工事】</v>
          </cell>
          <cell r="K162" t="str">
            <v>発注者</v>
          </cell>
          <cell r="L162" t="str">
            <v>受注者</v>
          </cell>
        </row>
        <row r="163">
          <cell r="B163" t="str">
            <v>【一般】</v>
          </cell>
          <cell r="G163" t="str">
            <v>９．養生保護（材・工）及びその不備による修復費</v>
          </cell>
          <cell r="L163" t="str">
            <v>○</v>
          </cell>
        </row>
        <row r="164">
          <cell r="B164" t="str">
            <v>１．見積に必要な現地調査</v>
          </cell>
          <cell r="F164" t="str">
            <v>○</v>
          </cell>
          <cell r="G164" t="str">
            <v>【環境その他】</v>
          </cell>
        </row>
        <row r="165">
          <cell r="A165" t="str">
            <v>見積条件書</v>
          </cell>
          <cell r="B165" t="str">
            <v>２．施工要領書・作業手順書・申請書の作成</v>
          </cell>
          <cell r="E165" t="str">
            <v>承認</v>
          </cell>
          <cell r="F165" t="str">
            <v>○</v>
          </cell>
          <cell r="G165" t="str">
            <v>１０．朝礼、打合せ等、作業所の諸行事への参加</v>
          </cell>
          <cell r="L165" t="str">
            <v>○</v>
          </cell>
        </row>
        <row r="166">
          <cell r="B166" t="str">
            <v>３．見本品提出及び現場仕上見本の作成　</v>
          </cell>
          <cell r="E166" t="str">
            <v>承認</v>
          </cell>
          <cell r="F166" t="str">
            <v>○</v>
          </cell>
          <cell r="G166" t="str">
            <v>１１．産業廃棄物処理費用負担</v>
          </cell>
          <cell r="L166" t="str">
            <v>○</v>
          </cell>
        </row>
        <row r="167">
          <cell r="A167" t="str">
            <v>○：費用負担</v>
          </cell>
          <cell r="B167" t="str">
            <v>【貸与】</v>
          </cell>
          <cell r="G167" t="str">
            <v>１２．作業用通勤車輌等の駐車場使用料</v>
          </cell>
          <cell r="L167" t="str">
            <v>○</v>
          </cell>
        </row>
        <row r="168">
          <cell r="A168" t="str">
            <v>　　と責任を負</v>
          </cell>
          <cell r="B168" t="str">
            <v>４．工事用電力・給排水</v>
          </cell>
          <cell r="E168" t="str">
            <v>○</v>
          </cell>
          <cell r="G168" t="str">
            <v>１３．資機材・製品搬入用梱包材持ち帰り</v>
          </cell>
          <cell r="L168" t="str">
            <v>○</v>
          </cell>
        </row>
        <row r="169">
          <cell r="A169" t="str">
            <v>　　う事項</v>
          </cell>
          <cell r="B169" t="str">
            <v>５．貸与仮設備材の移動・使用後の現状復帰</v>
          </cell>
          <cell r="F169" t="str">
            <v>○</v>
          </cell>
          <cell r="G169" t="str">
            <v>＜個別項目＞</v>
          </cell>
        </row>
        <row r="170">
          <cell r="B170" t="str">
            <v>【運搬整理】</v>
          </cell>
          <cell r="G170">
            <v>1</v>
          </cell>
        </row>
        <row r="171">
          <cell r="B171" t="str">
            <v>６．作業終了時の整理・清掃（毎日実施）</v>
          </cell>
          <cell r="F171" t="str">
            <v>○</v>
          </cell>
          <cell r="G171">
            <v>2</v>
          </cell>
        </row>
        <row r="172">
          <cell r="B172" t="str">
            <v>７．残材・残屑等の整理・分別・指定場所集積</v>
          </cell>
          <cell r="E172" t="str">
            <v>指示</v>
          </cell>
          <cell r="F172" t="str">
            <v>○</v>
          </cell>
          <cell r="G172">
            <v>3</v>
          </cell>
        </row>
        <row r="173">
          <cell r="B173" t="str">
            <v>【検査確認】</v>
          </cell>
          <cell r="G173">
            <v>4</v>
          </cell>
        </row>
        <row r="174">
          <cell r="B174" t="str">
            <v>８．諸官庁・施主・設計管理者の諸検査の立会い</v>
          </cell>
          <cell r="F174" t="str">
            <v>○</v>
          </cell>
          <cell r="G174">
            <v>5</v>
          </cell>
        </row>
        <row r="175">
          <cell r="A175" t="str">
            <v>見積資料</v>
          </cell>
          <cell r="B175" t="str">
            <v>■　図面</v>
          </cell>
          <cell r="C175" t="str">
            <v>■　仕様書</v>
          </cell>
          <cell r="E175" t="str">
            <v>□　写真</v>
          </cell>
          <cell r="G175" t="str">
            <v>□　配置図</v>
          </cell>
          <cell r="I175" t="str">
            <v>□（</v>
          </cell>
          <cell r="J175" t="str">
            <v>）</v>
          </cell>
          <cell r="K175" t="str">
            <v>□　現地確認</v>
          </cell>
        </row>
        <row r="176">
          <cell r="A176" t="str">
            <v>注記事項</v>
          </cell>
          <cell r="B176" t="str">
            <v>実施者の資格（常駐の有無を含む）：</v>
          </cell>
        </row>
        <row r="177">
          <cell r="B177" t="str">
            <v>管理方法：</v>
          </cell>
          <cell r="C177" t="str">
            <v>□　受入検査</v>
          </cell>
          <cell r="E177" t="str">
            <v>□　塗膜厚検査</v>
          </cell>
          <cell r="G177" t="str">
            <v>□　塗装回数検査</v>
          </cell>
          <cell r="I177" t="str">
            <v>□　空缶検査</v>
          </cell>
          <cell r="K177" t="str">
            <v>□　工程写真</v>
          </cell>
        </row>
        <row r="178">
          <cell r="A178" t="str">
            <v>提出書類</v>
          </cell>
          <cell r="B178" t="str">
            <v>■　工程表</v>
          </cell>
          <cell r="C178" t="str">
            <v>□　総合仮設計画図</v>
          </cell>
          <cell r="F178" t="str">
            <v>■　施工計画書</v>
          </cell>
          <cell r="H178" t="str">
            <v>（仮設、下地補修、塗装、防水、その他）</v>
          </cell>
        </row>
        <row r="179">
          <cell r="A179" t="str">
            <v>その他　　補足事項</v>
          </cell>
        </row>
        <row r="182">
          <cell r="L182" t="str">
            <v>ＳＭＣリフォーム株式会社　標準様式　２０1２年９月 1日改訂版</v>
          </cell>
        </row>
        <row r="183">
          <cell r="A183" t="str">
            <v>ＳＭＣリフォーム株式会社</v>
          </cell>
          <cell r="E183" t="str">
            <v>制定日</v>
          </cell>
          <cell r="F183" t="str">
            <v>2005年2月21日</v>
          </cell>
          <cell r="I183" t="str">
            <v>承認</v>
          </cell>
          <cell r="J183" t="str">
            <v>佐藤</v>
          </cell>
          <cell r="K183" t="str">
            <v>作成</v>
          </cell>
          <cell r="L183" t="str">
            <v>浜田</v>
          </cell>
        </row>
        <row r="184">
          <cell r="E184" t="str">
            <v>改定日</v>
          </cell>
          <cell r="F184" t="str">
            <v>2015年11月1日</v>
          </cell>
        </row>
        <row r="185">
          <cell r="L185" t="str">
            <v>SMCR74-03-07</v>
          </cell>
        </row>
        <row r="186">
          <cell r="A186" t="str">
            <v>見 積 依 頼 条 件 書</v>
          </cell>
        </row>
        <row r="187">
          <cell r="A187" t="str">
            <v>　　　　　下記条件により見積を依頼しますのでご協力をお願いいたします。</v>
          </cell>
        </row>
        <row r="188">
          <cell r="A188" t="str">
            <v>　　　　　　　　　　　　　　　　　</v>
          </cell>
          <cell r="B188" t="str">
            <v>★見積提出期限　　　年　　月　　日</v>
          </cell>
          <cell r="F188" t="str">
            <v>＜見積依頼日　　　年　　　月　　　日＞</v>
          </cell>
        </row>
        <row r="189">
          <cell r="A189" t="str">
            <v>　　　　◆依頼部署　ＳＭＣリフォーム㈱   東京支店　工事部</v>
          </cell>
          <cell r="G189" t="str">
            <v>氏　　名</v>
          </cell>
          <cell r="H189">
            <v>0</v>
          </cell>
        </row>
        <row r="191">
          <cell r="A191" t="str">
            <v>協力会社</v>
          </cell>
          <cell r="B191">
            <v>0</v>
          </cell>
          <cell r="E191" t="str">
            <v>御中</v>
          </cell>
          <cell r="F191" t="str">
            <v>電話</v>
          </cell>
          <cell r="G191" t="str">
            <v/>
          </cell>
          <cell r="J191" t="str">
            <v>FAX</v>
          </cell>
          <cell r="K191" t="str">
            <v/>
          </cell>
        </row>
        <row r="192">
          <cell r="A192" t="str">
            <v>住　　　所</v>
          </cell>
          <cell r="B192" t="str">
            <v/>
          </cell>
          <cell r="J192" t="str">
            <v>担当者</v>
          </cell>
          <cell r="K192" t="str">
            <v/>
          </cell>
        </row>
        <row r="194">
          <cell r="A194" t="str">
            <v>工事名称</v>
          </cell>
          <cell r="B194">
            <v>0</v>
          </cell>
          <cell r="H194" t="str">
            <v>工事番号</v>
          </cell>
          <cell r="I194" t="str">
            <v/>
          </cell>
        </row>
        <row r="195">
          <cell r="A195" t="str">
            <v>工事場所</v>
          </cell>
          <cell r="B195">
            <v>0</v>
          </cell>
        </row>
        <row r="196">
          <cell r="A196" t="str">
            <v>工　　期</v>
          </cell>
          <cell r="B196" t="str">
            <v>全　体　工　期</v>
          </cell>
          <cell r="C196">
            <v>0</v>
          </cell>
          <cell r="F196" t="str">
            <v>　　～</v>
          </cell>
          <cell r="G196">
            <v>0</v>
          </cell>
        </row>
        <row r="197">
          <cell r="A197" t="str">
            <v>（予定）</v>
          </cell>
          <cell r="B197" t="str">
            <v>対象工事工期</v>
          </cell>
          <cell r="F197" t="str">
            <v>～</v>
          </cell>
        </row>
        <row r="198">
          <cell r="A198" t="str">
            <v>発 注 者</v>
          </cell>
          <cell r="B198">
            <v>0</v>
          </cell>
        </row>
        <row r="199">
          <cell r="A199" t="str">
            <v>監 理 者</v>
          </cell>
          <cell r="B199">
            <v>0</v>
          </cell>
        </row>
        <row r="201">
          <cell r="A201" t="str">
            <v>建物の概要</v>
          </cell>
          <cell r="B201" t="str">
            <v>構造</v>
          </cell>
          <cell r="C201">
            <v>0</v>
          </cell>
          <cell r="E201">
            <v>0</v>
          </cell>
          <cell r="G201">
            <v>0</v>
          </cell>
          <cell r="I201" t="str">
            <v>棟数　　棟</v>
          </cell>
          <cell r="K201" t="str">
            <v>築　　年</v>
          </cell>
        </row>
        <row r="202">
          <cell r="A202" t="str">
            <v xml:space="preserve"> 御社に　依頼する工事概要</v>
          </cell>
          <cell r="B202" t="str">
            <v>仮　 　　設</v>
          </cell>
        </row>
        <row r="203">
          <cell r="B203" t="str">
            <v>建　 　　築</v>
          </cell>
        </row>
        <row r="204">
          <cell r="B204" t="str">
            <v>設  　　 備</v>
          </cell>
        </row>
        <row r="205">
          <cell r="B205" t="str">
            <v>外   　　構</v>
          </cell>
        </row>
        <row r="206">
          <cell r="B206" t="str">
            <v>解　 　　体</v>
          </cell>
        </row>
        <row r="207">
          <cell r="B207" t="str">
            <v>そ　の　他</v>
          </cell>
        </row>
        <row r="208">
          <cell r="B208" t="str">
            <v>＜共通項目＞</v>
          </cell>
          <cell r="E208" t="str">
            <v>発注者</v>
          </cell>
          <cell r="F208" t="str">
            <v>受注者</v>
          </cell>
          <cell r="G208" t="str">
            <v>【工事】</v>
          </cell>
          <cell r="K208" t="str">
            <v>発注者</v>
          </cell>
          <cell r="L208" t="str">
            <v>受注者</v>
          </cell>
        </row>
        <row r="209">
          <cell r="B209" t="str">
            <v>【一般】</v>
          </cell>
          <cell r="G209" t="str">
            <v>９．養生保護（材・工）及びその不備による修復費</v>
          </cell>
          <cell r="L209" t="str">
            <v>○</v>
          </cell>
        </row>
        <row r="210">
          <cell r="B210" t="str">
            <v>１．見積に必要な現地調査</v>
          </cell>
          <cell r="F210" t="str">
            <v>○</v>
          </cell>
          <cell r="G210" t="str">
            <v>【環境その他】</v>
          </cell>
        </row>
        <row r="211">
          <cell r="A211" t="str">
            <v>見積条件書</v>
          </cell>
          <cell r="B211" t="str">
            <v>２．施工要領書・作業手順書・申請書の作成</v>
          </cell>
          <cell r="E211" t="str">
            <v>承認</v>
          </cell>
          <cell r="F211" t="str">
            <v>○</v>
          </cell>
          <cell r="G211" t="str">
            <v>１０．朝礼、打合せ等、作業所の諸行事への参加</v>
          </cell>
          <cell r="L211" t="str">
            <v>○</v>
          </cell>
        </row>
        <row r="212">
          <cell r="B212" t="str">
            <v>３．見本品提出及び現場仕上見本の作成　</v>
          </cell>
          <cell r="E212" t="str">
            <v>承認</v>
          </cell>
          <cell r="F212" t="str">
            <v>○</v>
          </cell>
          <cell r="G212" t="str">
            <v>１１．産業廃棄物処理費用負担</v>
          </cell>
          <cell r="L212" t="str">
            <v>○</v>
          </cell>
        </row>
        <row r="213">
          <cell r="A213" t="str">
            <v>○：費用負担</v>
          </cell>
          <cell r="B213" t="str">
            <v>【貸与】</v>
          </cell>
          <cell r="G213" t="str">
            <v>１２．作業用通勤車輌等の駐車場使用料</v>
          </cell>
          <cell r="L213" t="str">
            <v>○</v>
          </cell>
        </row>
        <row r="214">
          <cell r="A214" t="str">
            <v>　　と責任を負</v>
          </cell>
          <cell r="B214" t="str">
            <v>４．工事用電力・給排水</v>
          </cell>
          <cell r="E214" t="str">
            <v>○</v>
          </cell>
          <cell r="G214" t="str">
            <v>１３．資機材・製品搬入用梱包材持ち帰り</v>
          </cell>
          <cell r="L214" t="str">
            <v>○</v>
          </cell>
        </row>
        <row r="215">
          <cell r="A215" t="str">
            <v>　　う事項</v>
          </cell>
          <cell r="B215" t="str">
            <v>５．貸与仮設備材の移動・使用後の現状復帰</v>
          </cell>
          <cell r="F215" t="str">
            <v>○</v>
          </cell>
          <cell r="G215" t="str">
            <v>＜個別項目＞</v>
          </cell>
        </row>
        <row r="216">
          <cell r="B216" t="str">
            <v>【運搬整理】</v>
          </cell>
          <cell r="G216">
            <v>1</v>
          </cell>
        </row>
        <row r="217">
          <cell r="B217" t="str">
            <v>６．作業終了時の整理・清掃（毎日実施）</v>
          </cell>
          <cell r="F217" t="str">
            <v>○</v>
          </cell>
          <cell r="G217">
            <v>2</v>
          </cell>
        </row>
        <row r="218">
          <cell r="B218" t="str">
            <v>７．残材・残屑等の整理・分別・指定場所集積</v>
          </cell>
          <cell r="E218" t="str">
            <v>指示</v>
          </cell>
          <cell r="F218" t="str">
            <v>○</v>
          </cell>
          <cell r="G218">
            <v>3</v>
          </cell>
        </row>
        <row r="219">
          <cell r="B219" t="str">
            <v>【検査確認】</v>
          </cell>
          <cell r="G219">
            <v>4</v>
          </cell>
        </row>
        <row r="220">
          <cell r="B220" t="str">
            <v>８．諸官庁・施主・設計管理者の諸検査の立会い</v>
          </cell>
          <cell r="F220" t="str">
            <v>○</v>
          </cell>
          <cell r="G220">
            <v>5</v>
          </cell>
        </row>
        <row r="221">
          <cell r="A221" t="str">
            <v>見積資料</v>
          </cell>
          <cell r="B221" t="str">
            <v>■　図面</v>
          </cell>
          <cell r="C221" t="str">
            <v>■　仕様書</v>
          </cell>
          <cell r="E221" t="str">
            <v>□　写真</v>
          </cell>
          <cell r="G221" t="str">
            <v>□　配置図</v>
          </cell>
          <cell r="I221" t="str">
            <v>□（</v>
          </cell>
          <cell r="J221" t="str">
            <v>）</v>
          </cell>
          <cell r="K221" t="str">
            <v>□　現地確認</v>
          </cell>
        </row>
        <row r="222">
          <cell r="A222" t="str">
            <v>注記事項</v>
          </cell>
          <cell r="B222" t="str">
            <v>実施者の資格（常駐の有無を含む）：</v>
          </cell>
        </row>
        <row r="223">
          <cell r="B223" t="str">
            <v>管理方法：</v>
          </cell>
          <cell r="C223" t="str">
            <v>□　受入検査</v>
          </cell>
          <cell r="E223" t="str">
            <v>□　塗膜厚検査</v>
          </cell>
          <cell r="G223" t="str">
            <v>□　塗装回数検査</v>
          </cell>
          <cell r="I223" t="str">
            <v>□　空缶検査</v>
          </cell>
          <cell r="K223" t="str">
            <v>□　工程写真</v>
          </cell>
        </row>
        <row r="224">
          <cell r="A224" t="str">
            <v>提出書類</v>
          </cell>
          <cell r="B224" t="str">
            <v>■　工程表</v>
          </cell>
          <cell r="C224" t="str">
            <v>□　総合仮設計画図</v>
          </cell>
          <cell r="F224" t="str">
            <v>■　施工計画書</v>
          </cell>
          <cell r="H224" t="str">
            <v>（仮設、下地補修、塗装、防水、その他）</v>
          </cell>
        </row>
        <row r="225">
          <cell r="A225" t="str">
            <v>その他　　補足事項</v>
          </cell>
        </row>
        <row r="228">
          <cell r="L228" t="str">
            <v>ＳＭＣリフォーム株式会社　標準様式　２０1２年９月 1日改訂版</v>
          </cell>
        </row>
        <row r="229">
          <cell r="A229" t="str">
            <v>ＳＭＣリフォーム株式会社</v>
          </cell>
          <cell r="E229" t="str">
            <v>制定日</v>
          </cell>
          <cell r="F229" t="str">
            <v>2005年2月21日</v>
          </cell>
          <cell r="I229" t="str">
            <v>承認</v>
          </cell>
          <cell r="J229" t="str">
            <v>佐藤</v>
          </cell>
          <cell r="K229" t="str">
            <v>作成</v>
          </cell>
          <cell r="L229" t="str">
            <v>浜田</v>
          </cell>
        </row>
        <row r="230">
          <cell r="E230" t="str">
            <v>改定日</v>
          </cell>
          <cell r="F230" t="str">
            <v>2015年11月1日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R69"/>
  <sheetViews>
    <sheetView workbookViewId="0">
      <selection sqref="A1:D4"/>
    </sheetView>
  </sheetViews>
  <sheetFormatPr defaultColWidth="9" defaultRowHeight="13.5"/>
  <cols>
    <col min="1" max="2" width="7.625" style="4" customWidth="1"/>
    <col min="3" max="3" width="12.625" style="4" customWidth="1"/>
    <col min="4" max="4" width="5" style="4" customWidth="1"/>
    <col min="5" max="5" width="4.5" style="4" customWidth="1"/>
    <col min="6" max="6" width="5.75" style="4" customWidth="1"/>
    <col min="7" max="7" width="16.5" style="4" customWidth="1"/>
    <col min="8" max="8" width="4.625" style="4" customWidth="1"/>
    <col min="9" max="9" width="12.75" style="4" bestFit="1" customWidth="1"/>
    <col min="10" max="10" width="19.375" style="4" bestFit="1" customWidth="1"/>
    <col min="11" max="11" width="4.5" style="4" customWidth="1"/>
    <col min="12" max="12" width="11.375" style="4" customWidth="1"/>
    <col min="13" max="13" width="19.375" style="4" customWidth="1"/>
    <col min="14" max="16384" width="9" style="4"/>
  </cols>
  <sheetData>
    <row r="1" spans="1:18" ht="17.25" customHeight="1">
      <c r="A1" s="566" t="s">
        <v>48</v>
      </c>
      <c r="B1" s="566"/>
      <c r="C1" s="566"/>
      <c r="D1" s="566"/>
      <c r="E1" s="477"/>
      <c r="F1" s="477"/>
      <c r="G1" s="477"/>
      <c r="H1" s="23"/>
      <c r="L1" s="144"/>
      <c r="M1" s="147">
        <v>42438</v>
      </c>
    </row>
    <row r="2" spans="1:18" ht="6" customHeight="1" thickBot="1">
      <c r="A2" s="566"/>
      <c r="B2" s="566"/>
      <c r="C2" s="566"/>
      <c r="D2" s="566"/>
      <c r="E2" s="477"/>
      <c r="F2" s="477"/>
      <c r="G2" s="477"/>
      <c r="H2" s="23"/>
      <c r="I2" s="24"/>
      <c r="J2" s="25"/>
    </row>
    <row r="3" spans="1:18" ht="21.95" customHeight="1">
      <c r="A3" s="566"/>
      <c r="B3" s="566"/>
      <c r="C3" s="566"/>
      <c r="D3" s="566"/>
      <c r="E3" s="477"/>
      <c r="F3" s="477"/>
      <c r="G3" s="477"/>
      <c r="H3" s="41" t="s">
        <v>9</v>
      </c>
      <c r="I3" s="42"/>
      <c r="J3" s="2"/>
      <c r="K3" s="3"/>
      <c r="L3" s="141"/>
      <c r="M3" s="142"/>
    </row>
    <row r="4" spans="1:18" ht="19.5" customHeight="1">
      <c r="A4" s="566"/>
      <c r="B4" s="566"/>
      <c r="C4" s="566"/>
      <c r="D4" s="566"/>
      <c r="E4" s="477"/>
      <c r="F4" s="477"/>
      <c r="G4" s="477"/>
      <c r="H4" s="185"/>
      <c r="I4" s="186" t="s">
        <v>52</v>
      </c>
      <c r="J4" s="567"/>
      <c r="K4" s="567"/>
      <c r="L4" s="567"/>
      <c r="M4" s="5"/>
    </row>
    <row r="5" spans="1:18" ht="19.5" customHeight="1">
      <c r="A5" s="568" t="s">
        <v>64</v>
      </c>
      <c r="B5" s="568"/>
      <c r="C5" s="568"/>
      <c r="D5" s="568"/>
      <c r="E5" s="568"/>
      <c r="F5" s="568"/>
      <c r="G5" s="569"/>
      <c r="H5" s="187"/>
      <c r="I5" s="186" t="s">
        <v>51</v>
      </c>
      <c r="J5" s="567"/>
      <c r="K5" s="567"/>
      <c r="L5" s="567"/>
      <c r="M5" s="49"/>
      <c r="Q5" s="146"/>
    </row>
    <row r="6" spans="1:18" ht="19.5" customHeight="1">
      <c r="A6" s="568"/>
      <c r="B6" s="568"/>
      <c r="C6" s="568"/>
      <c r="D6" s="568"/>
      <c r="E6" s="568"/>
      <c r="F6" s="568"/>
      <c r="G6" s="569"/>
      <c r="H6" s="187"/>
      <c r="I6" s="186" t="s">
        <v>53</v>
      </c>
      <c r="J6" s="567"/>
      <c r="K6" s="567"/>
      <c r="L6" s="567"/>
      <c r="M6" s="481" t="s">
        <v>11</v>
      </c>
    </row>
    <row r="7" spans="1:18" ht="19.5" customHeight="1" thickBot="1">
      <c r="A7" s="34" t="s">
        <v>65</v>
      </c>
      <c r="B7" s="570"/>
      <c r="C7" s="570"/>
      <c r="D7" s="570"/>
      <c r="E7" s="570"/>
      <c r="F7" s="570"/>
      <c r="G7" s="571"/>
      <c r="H7" s="188"/>
      <c r="I7" s="189" t="s">
        <v>55</v>
      </c>
      <c r="J7" s="572"/>
      <c r="K7" s="572"/>
      <c r="L7" s="572"/>
      <c r="M7" s="482"/>
    </row>
    <row r="8" spans="1:18" ht="20.100000000000001" customHeight="1" thickBot="1">
      <c r="A8" s="35" t="s">
        <v>29</v>
      </c>
      <c r="B8" s="35"/>
      <c r="L8" s="26" t="s">
        <v>28</v>
      </c>
      <c r="M8" s="27"/>
    </row>
    <row r="9" spans="1:18" ht="17.25" customHeight="1">
      <c r="A9" s="190" t="s">
        <v>12</v>
      </c>
      <c r="B9" s="573" t="s">
        <v>8</v>
      </c>
      <c r="C9" s="574"/>
      <c r="D9" s="574"/>
      <c r="E9" s="574"/>
      <c r="F9" s="575"/>
      <c r="G9" s="191" t="s">
        <v>1</v>
      </c>
      <c r="H9" s="192" t="s">
        <v>0</v>
      </c>
      <c r="I9" s="193" t="s">
        <v>2</v>
      </c>
      <c r="J9" s="194" t="s">
        <v>13</v>
      </c>
      <c r="L9" s="178" t="s">
        <v>74</v>
      </c>
      <c r="M9" s="145"/>
    </row>
    <row r="10" spans="1:18" ht="17.25" customHeight="1">
      <c r="A10" s="148"/>
      <c r="B10" s="576"/>
      <c r="C10" s="577"/>
      <c r="D10" s="577"/>
      <c r="E10" s="577"/>
      <c r="F10" s="578"/>
      <c r="G10" s="7"/>
      <c r="H10" s="8"/>
      <c r="I10" s="9"/>
      <c r="J10" s="19">
        <f>ROUND(G10*I10,0)</f>
        <v>0</v>
      </c>
      <c r="L10" s="177" t="s">
        <v>3</v>
      </c>
      <c r="M10" s="6"/>
    </row>
    <row r="11" spans="1:18" ht="17.25" customHeight="1">
      <c r="A11" s="148"/>
      <c r="B11" s="560"/>
      <c r="C11" s="561"/>
      <c r="D11" s="561"/>
      <c r="E11" s="561"/>
      <c r="F11" s="562"/>
      <c r="G11" s="10"/>
      <c r="H11" s="11"/>
      <c r="I11" s="9"/>
      <c r="J11" s="19">
        <f t="shared" ref="J11:J17" si="0">ROUND(G11*I11,0)</f>
        <v>0</v>
      </c>
      <c r="L11" s="179" t="s">
        <v>5</v>
      </c>
      <c r="M11" s="6"/>
    </row>
    <row r="12" spans="1:18" ht="17.25" customHeight="1">
      <c r="A12" s="148"/>
      <c r="B12" s="560"/>
      <c r="C12" s="561"/>
      <c r="D12" s="561"/>
      <c r="E12" s="561"/>
      <c r="F12" s="562"/>
      <c r="G12" s="10"/>
      <c r="H12" s="11"/>
      <c r="I12" s="9"/>
      <c r="J12" s="19">
        <f t="shared" si="0"/>
        <v>0</v>
      </c>
      <c r="L12" s="179" t="s">
        <v>6</v>
      </c>
      <c r="M12" s="19">
        <f>IF(M10&gt;0,J20,0)</f>
        <v>0</v>
      </c>
    </row>
    <row r="13" spans="1:18" ht="17.25" customHeight="1" thickBot="1">
      <c r="A13" s="148"/>
      <c r="B13" s="560"/>
      <c r="C13" s="561"/>
      <c r="D13" s="561"/>
      <c r="E13" s="561"/>
      <c r="F13" s="562"/>
      <c r="G13" s="10"/>
      <c r="H13" s="11"/>
      <c r="I13" s="9"/>
      <c r="J13" s="19">
        <f t="shared" si="0"/>
        <v>0</v>
      </c>
      <c r="L13" s="180" t="s">
        <v>7</v>
      </c>
      <c r="M13" s="54">
        <f>M10-M11-M12</f>
        <v>0</v>
      </c>
    </row>
    <row r="14" spans="1:18" ht="17.25" customHeight="1" thickBot="1">
      <c r="A14" s="148"/>
      <c r="B14" s="560"/>
      <c r="C14" s="561"/>
      <c r="D14" s="561"/>
      <c r="E14" s="561"/>
      <c r="F14" s="562"/>
      <c r="G14" s="10"/>
      <c r="H14" s="11"/>
      <c r="I14" s="9"/>
      <c r="J14" s="19">
        <f t="shared" si="0"/>
        <v>0</v>
      </c>
      <c r="L14" s="181" t="s">
        <v>27</v>
      </c>
      <c r="M14" s="28"/>
    </row>
    <row r="15" spans="1:18" ht="17.25" customHeight="1">
      <c r="A15" s="148"/>
      <c r="B15" s="560"/>
      <c r="C15" s="561"/>
      <c r="D15" s="561"/>
      <c r="E15" s="561"/>
      <c r="F15" s="562"/>
      <c r="G15" s="10"/>
      <c r="H15" s="11"/>
      <c r="I15" s="9"/>
      <c r="J15" s="19">
        <f t="shared" si="0"/>
        <v>0</v>
      </c>
      <c r="L15" s="558" t="s">
        <v>19</v>
      </c>
      <c r="M15" s="14"/>
    </row>
    <row r="16" spans="1:18" ht="17.25" customHeight="1">
      <c r="A16" s="148"/>
      <c r="B16" s="560"/>
      <c r="C16" s="561"/>
      <c r="D16" s="561"/>
      <c r="E16" s="561"/>
      <c r="F16" s="562"/>
      <c r="G16" s="10"/>
      <c r="H16" s="11"/>
      <c r="I16" s="9"/>
      <c r="J16" s="19">
        <f t="shared" si="0"/>
        <v>0</v>
      </c>
      <c r="L16" s="559"/>
      <c r="M16" s="15"/>
      <c r="R16" s="29"/>
    </row>
    <row r="17" spans="1:15" ht="17.25" customHeight="1" thickBot="1">
      <c r="A17" s="149"/>
      <c r="B17" s="563"/>
      <c r="C17" s="564"/>
      <c r="D17" s="564"/>
      <c r="E17" s="564"/>
      <c r="F17" s="565"/>
      <c r="G17" s="12"/>
      <c r="H17" s="13"/>
      <c r="I17" s="9"/>
      <c r="J17" s="19">
        <f t="shared" si="0"/>
        <v>0</v>
      </c>
      <c r="L17" s="182" t="s">
        <v>23</v>
      </c>
      <c r="M17" s="16"/>
      <c r="O17" s="4" t="s">
        <v>60</v>
      </c>
    </row>
    <row r="18" spans="1:15" ht="17.25" customHeight="1">
      <c r="A18" s="174" t="s">
        <v>43</v>
      </c>
      <c r="B18" s="175"/>
      <c r="C18" s="507" t="s">
        <v>75</v>
      </c>
      <c r="D18" s="507"/>
      <c r="E18" s="507"/>
      <c r="F18" s="507"/>
      <c r="G18" s="507"/>
      <c r="H18" s="508"/>
      <c r="I18" s="171" t="s">
        <v>63</v>
      </c>
      <c r="J18" s="20">
        <f>SUM(J10:J17)</f>
        <v>0</v>
      </c>
      <c r="L18" s="182" t="s">
        <v>20</v>
      </c>
      <c r="M18" s="16"/>
    </row>
    <row r="19" spans="1:15" ht="17.25" customHeight="1">
      <c r="B19" s="29"/>
      <c r="C19" s="509"/>
      <c r="D19" s="509"/>
      <c r="E19" s="509"/>
      <c r="F19" s="509"/>
      <c r="G19" s="509"/>
      <c r="H19" s="510"/>
      <c r="I19" s="172" t="s">
        <v>59</v>
      </c>
      <c r="J19" s="21">
        <f>ROUNDDOWN(J18*0.08,0)</f>
        <v>0</v>
      </c>
      <c r="L19" s="183" t="s">
        <v>56</v>
      </c>
      <c r="M19" s="17"/>
    </row>
    <row r="20" spans="1:15" ht="17.25" customHeight="1" thickBot="1">
      <c r="B20" s="29"/>
      <c r="C20" s="509"/>
      <c r="D20" s="509"/>
      <c r="E20" s="509"/>
      <c r="F20" s="509"/>
      <c r="G20" s="509"/>
      <c r="H20" s="510"/>
      <c r="I20" s="173" t="s">
        <v>15</v>
      </c>
      <c r="J20" s="22">
        <f>SUM(J18:J19)</f>
        <v>0</v>
      </c>
      <c r="L20" s="184" t="s">
        <v>21</v>
      </c>
      <c r="M20" s="18"/>
    </row>
    <row r="21" spans="1:15" ht="11.25" customHeight="1" thickBot="1">
      <c r="A21" s="33" t="s">
        <v>67</v>
      </c>
      <c r="C21" s="176"/>
      <c r="D21" s="176"/>
      <c r="E21" s="176"/>
      <c r="F21" s="176"/>
      <c r="G21" s="176"/>
      <c r="H21" s="176"/>
      <c r="I21" s="30"/>
      <c r="J21" s="1"/>
      <c r="L21" s="30"/>
    </row>
    <row r="22" spans="1:15" s="143" customFormat="1" ht="16.5" customHeight="1">
      <c r="A22" s="538" t="s">
        <v>68</v>
      </c>
      <c r="B22" s="539"/>
      <c r="C22" s="539"/>
      <c r="D22" s="539"/>
      <c r="E22" s="521" t="s">
        <v>73</v>
      </c>
      <c r="F22" s="522"/>
      <c r="G22" s="523"/>
      <c r="H22" s="515" t="s">
        <v>61</v>
      </c>
      <c r="I22" s="516"/>
      <c r="J22" s="167" t="s">
        <v>18</v>
      </c>
      <c r="K22" s="517" t="s">
        <v>62</v>
      </c>
      <c r="L22" s="516"/>
      <c r="M22" s="168" t="s">
        <v>69</v>
      </c>
    </row>
    <row r="23" spans="1:15" ht="15.75" customHeight="1">
      <c r="A23" s="549"/>
      <c r="B23" s="550"/>
      <c r="C23" s="550"/>
      <c r="D23" s="551"/>
      <c r="E23" s="540"/>
      <c r="F23" s="541"/>
      <c r="G23" s="542"/>
      <c r="H23" s="511"/>
      <c r="I23" s="512"/>
      <c r="J23" s="524"/>
      <c r="K23" s="518" t="s">
        <v>57</v>
      </c>
      <c r="L23" s="519"/>
      <c r="M23" s="169" t="s">
        <v>70</v>
      </c>
    </row>
    <row r="24" spans="1:15" ht="15.75" customHeight="1" thickBot="1">
      <c r="A24" s="552"/>
      <c r="B24" s="553"/>
      <c r="C24" s="553"/>
      <c r="D24" s="554"/>
      <c r="E24" s="543"/>
      <c r="F24" s="544"/>
      <c r="G24" s="545"/>
      <c r="H24" s="513"/>
      <c r="I24" s="514"/>
      <c r="J24" s="525"/>
      <c r="K24" s="520"/>
      <c r="L24" s="514"/>
      <c r="M24" s="170" t="s">
        <v>71</v>
      </c>
    </row>
    <row r="25" spans="1:15" s="32" customFormat="1" ht="21" customHeight="1">
      <c r="A25" s="532"/>
      <c r="B25" s="533"/>
      <c r="C25" s="533"/>
      <c r="D25" s="534"/>
      <c r="E25" s="546" t="s">
        <v>76</v>
      </c>
      <c r="F25" s="547"/>
      <c r="G25" s="548"/>
      <c r="H25" s="153"/>
      <c r="I25" s="154"/>
      <c r="J25" s="155"/>
      <c r="K25" s="555" t="s">
        <v>72</v>
      </c>
      <c r="L25" s="556"/>
      <c r="M25" s="557"/>
    </row>
    <row r="26" spans="1:15" s="32" customFormat="1" ht="21" customHeight="1">
      <c r="A26" s="535"/>
      <c r="B26" s="536"/>
      <c r="C26" s="536"/>
      <c r="D26" s="537"/>
      <c r="E26" s="526"/>
      <c r="F26" s="527"/>
      <c r="G26" s="528"/>
      <c r="H26" s="153"/>
      <c r="I26" s="154"/>
      <c r="J26" s="155"/>
      <c r="K26" s="505"/>
      <c r="L26" s="505"/>
      <c r="M26" s="505"/>
    </row>
    <row r="27" spans="1:15" s="32" customFormat="1" ht="21" customHeight="1">
      <c r="A27" s="535"/>
      <c r="B27" s="536"/>
      <c r="C27" s="536"/>
      <c r="D27" s="537"/>
      <c r="E27" s="529"/>
      <c r="F27" s="530"/>
      <c r="G27" s="531"/>
      <c r="H27" s="156"/>
      <c r="I27" s="157"/>
      <c r="J27" s="158"/>
      <c r="K27" s="506"/>
      <c r="L27" s="506"/>
      <c r="M27" s="506"/>
    </row>
    <row r="28" spans="1:15" s="139" customFormat="1" ht="21" customHeight="1">
      <c r="A28" s="502"/>
      <c r="B28" s="503"/>
      <c r="C28" s="503"/>
      <c r="D28" s="504"/>
      <c r="E28" s="499"/>
      <c r="F28" s="501"/>
      <c r="G28" s="500"/>
      <c r="H28" s="499"/>
      <c r="I28" s="500"/>
      <c r="J28" s="159"/>
      <c r="K28" s="494"/>
      <c r="L28" s="494"/>
      <c r="M28" s="494"/>
    </row>
    <row r="29" spans="1:15" s="32" customFormat="1" ht="14.25" customHeight="1">
      <c r="A29" s="33" t="s">
        <v>30</v>
      </c>
      <c r="H29" s="160"/>
      <c r="J29" s="161"/>
    </row>
    <row r="30" spans="1:15" s="32" customFormat="1" ht="13.5" customHeight="1">
      <c r="A30" s="495" t="s">
        <v>37</v>
      </c>
      <c r="B30" s="496"/>
      <c r="C30" s="496"/>
      <c r="D30" s="497"/>
      <c r="E30" s="495" t="s">
        <v>66</v>
      </c>
      <c r="F30" s="496"/>
      <c r="G30" s="496"/>
      <c r="H30" s="497"/>
      <c r="I30" s="495" t="s">
        <v>36</v>
      </c>
      <c r="J30" s="497"/>
      <c r="K30" s="498" t="s">
        <v>35</v>
      </c>
      <c r="L30" s="498"/>
      <c r="M30" s="498"/>
    </row>
    <row r="31" spans="1:15" s="33" customFormat="1" ht="45" customHeight="1">
      <c r="A31" s="150" t="s">
        <v>33</v>
      </c>
      <c r="B31" s="151"/>
      <c r="C31" s="151" t="s">
        <v>34</v>
      </c>
      <c r="D31" s="152"/>
      <c r="E31" s="150" t="s">
        <v>45</v>
      </c>
      <c r="F31" s="162"/>
      <c r="G31" s="163" t="s">
        <v>49</v>
      </c>
      <c r="H31" s="164"/>
      <c r="I31" s="165" t="s">
        <v>50</v>
      </c>
      <c r="J31" s="166" t="s">
        <v>34</v>
      </c>
      <c r="K31" s="475"/>
      <c r="L31" s="475"/>
      <c r="M31" s="475"/>
    </row>
    <row r="32" spans="1:15" ht="4.5" hidden="1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8" ht="17.25" hidden="1" customHeight="1">
      <c r="A33" s="476" t="s">
        <v>48</v>
      </c>
      <c r="B33" s="476"/>
      <c r="C33" s="476"/>
      <c r="D33" s="476"/>
      <c r="E33" s="477" t="s">
        <v>58</v>
      </c>
      <c r="F33" s="477"/>
      <c r="G33" s="477"/>
      <c r="H33" s="113"/>
      <c r="I33" s="35"/>
      <c r="J33" s="35"/>
      <c r="K33" s="35"/>
      <c r="L33" s="114">
        <f>L1</f>
        <v>0</v>
      </c>
      <c r="M33" s="140">
        <f>M1</f>
        <v>42438</v>
      </c>
    </row>
    <row r="34" spans="1:18" ht="6" hidden="1" customHeight="1" thickBot="1">
      <c r="A34" s="476"/>
      <c r="B34" s="476"/>
      <c r="C34" s="476"/>
      <c r="D34" s="476"/>
      <c r="E34" s="477"/>
      <c r="F34" s="477"/>
      <c r="G34" s="477"/>
      <c r="H34" s="113"/>
      <c r="I34" s="115"/>
      <c r="J34" s="116"/>
      <c r="K34" s="35"/>
      <c r="L34" s="35"/>
      <c r="M34" s="35"/>
    </row>
    <row r="35" spans="1:18" ht="21.95" hidden="1" customHeight="1" thickBot="1">
      <c r="A35" s="476"/>
      <c r="B35" s="476"/>
      <c r="C35" s="476"/>
      <c r="D35" s="476"/>
      <c r="E35" s="477"/>
      <c r="F35" s="477"/>
      <c r="G35" s="477"/>
      <c r="H35" s="41" t="s">
        <v>9</v>
      </c>
      <c r="I35" s="42"/>
      <c r="J35" s="117"/>
      <c r="K35" s="118"/>
      <c r="L35" s="48" t="s">
        <v>54</v>
      </c>
      <c r="M35" s="119">
        <f>M3</f>
        <v>0</v>
      </c>
    </row>
    <row r="36" spans="1:18" ht="19.5" hidden="1" customHeight="1">
      <c r="A36" s="476"/>
      <c r="B36" s="476"/>
      <c r="C36" s="476"/>
      <c r="D36" s="476"/>
      <c r="E36" s="477"/>
      <c r="F36" s="477"/>
      <c r="G36" s="477"/>
      <c r="H36" s="43"/>
      <c r="I36" s="44" t="s">
        <v>52</v>
      </c>
      <c r="J36" s="478">
        <f>J4</f>
        <v>0</v>
      </c>
      <c r="K36" s="478"/>
      <c r="L36" s="478"/>
      <c r="M36" s="49"/>
    </row>
    <row r="37" spans="1:18" ht="19.5" hidden="1" customHeight="1">
      <c r="A37" s="479" t="s">
        <v>47</v>
      </c>
      <c r="B37" s="479"/>
      <c r="C37" s="479"/>
      <c r="D37" s="479"/>
      <c r="E37" s="479"/>
      <c r="F37" s="479"/>
      <c r="G37" s="480"/>
      <c r="H37" s="45"/>
      <c r="I37" s="44" t="s">
        <v>51</v>
      </c>
      <c r="J37" s="478">
        <f>J5</f>
        <v>0</v>
      </c>
      <c r="K37" s="478"/>
      <c r="L37" s="478"/>
      <c r="M37" s="49"/>
    </row>
    <row r="38" spans="1:18" ht="19.5" hidden="1" customHeight="1">
      <c r="A38" s="479"/>
      <c r="B38" s="479"/>
      <c r="C38" s="479"/>
      <c r="D38" s="479"/>
      <c r="E38" s="479"/>
      <c r="F38" s="479"/>
      <c r="G38" s="480"/>
      <c r="H38" s="45"/>
      <c r="I38" s="44" t="s">
        <v>53</v>
      </c>
      <c r="J38" s="478">
        <f>J6</f>
        <v>0</v>
      </c>
      <c r="K38" s="478"/>
      <c r="L38" s="478"/>
      <c r="M38" s="481" t="s">
        <v>11</v>
      </c>
    </row>
    <row r="39" spans="1:18" ht="19.5" hidden="1" customHeight="1" thickBot="1">
      <c r="A39" s="120" t="str">
        <f>A7</f>
        <v xml:space="preserve"> 工事名</v>
      </c>
      <c r="B39" s="483">
        <f>B7</f>
        <v>0</v>
      </c>
      <c r="C39" s="483"/>
      <c r="D39" s="483"/>
      <c r="E39" s="483"/>
      <c r="F39" s="483"/>
      <c r="G39" s="484"/>
      <c r="H39" s="46"/>
      <c r="I39" s="47" t="s">
        <v>55</v>
      </c>
      <c r="J39" s="485">
        <f>J7</f>
        <v>0</v>
      </c>
      <c r="K39" s="485"/>
      <c r="L39" s="485"/>
      <c r="M39" s="482"/>
    </row>
    <row r="40" spans="1:18" ht="20.100000000000001" hidden="1" customHeight="1" thickBot="1">
      <c r="A40" s="35" t="s">
        <v>29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121" t="s">
        <v>28</v>
      </c>
      <c r="M40" s="122"/>
    </row>
    <row r="41" spans="1:18" ht="17.25" hidden="1" customHeight="1">
      <c r="A41" s="36" t="s">
        <v>12</v>
      </c>
      <c r="B41" s="462" t="s">
        <v>8</v>
      </c>
      <c r="C41" s="463"/>
      <c r="D41" s="463"/>
      <c r="E41" s="463"/>
      <c r="F41" s="464"/>
      <c r="G41" s="37" t="s">
        <v>1</v>
      </c>
      <c r="H41" s="38" t="s">
        <v>0</v>
      </c>
      <c r="I41" s="39" t="s">
        <v>2</v>
      </c>
      <c r="J41" s="40" t="s">
        <v>13</v>
      </c>
      <c r="K41" s="35"/>
      <c r="L41" s="50" t="s">
        <v>4</v>
      </c>
      <c r="M41" s="123">
        <f>M9</f>
        <v>0</v>
      </c>
    </row>
    <row r="42" spans="1:18" ht="17.25" hidden="1" customHeight="1">
      <c r="A42" s="124">
        <f t="shared" ref="A42:B49" si="1">A10</f>
        <v>0</v>
      </c>
      <c r="B42" s="465">
        <f t="shared" si="1"/>
        <v>0</v>
      </c>
      <c r="C42" s="466"/>
      <c r="D42" s="466"/>
      <c r="E42" s="466"/>
      <c r="F42" s="467"/>
      <c r="G42" s="125">
        <f t="shared" ref="G42:G49" si="2">G10</f>
        <v>0</v>
      </c>
      <c r="H42" s="126"/>
      <c r="I42" s="127">
        <f t="shared" ref="I42:I52" si="3">I10</f>
        <v>0</v>
      </c>
      <c r="J42" s="19">
        <f>ROUND(G42*I42,0)</f>
        <v>0</v>
      </c>
      <c r="K42" s="35"/>
      <c r="L42" s="51" t="s">
        <v>3</v>
      </c>
      <c r="M42" s="19">
        <f>M10</f>
        <v>0</v>
      </c>
    </row>
    <row r="43" spans="1:18" ht="17.25" hidden="1" customHeight="1">
      <c r="A43" s="124">
        <f t="shared" si="1"/>
        <v>0</v>
      </c>
      <c r="B43" s="468">
        <f t="shared" si="1"/>
        <v>0</v>
      </c>
      <c r="C43" s="469"/>
      <c r="D43" s="469"/>
      <c r="E43" s="469"/>
      <c r="F43" s="470"/>
      <c r="G43" s="128">
        <f t="shared" si="2"/>
        <v>0</v>
      </c>
      <c r="H43" s="129"/>
      <c r="I43" s="127">
        <f t="shared" si="3"/>
        <v>0</v>
      </c>
      <c r="J43" s="19">
        <f t="shared" ref="J43:J49" si="4">ROUND(G43*I43,0)</f>
        <v>0</v>
      </c>
      <c r="K43" s="35"/>
      <c r="L43" s="52" t="s">
        <v>5</v>
      </c>
      <c r="M43" s="19">
        <f>M11</f>
        <v>0</v>
      </c>
    </row>
    <row r="44" spans="1:18" ht="17.25" hidden="1" customHeight="1">
      <c r="A44" s="124">
        <f t="shared" si="1"/>
        <v>0</v>
      </c>
      <c r="B44" s="468">
        <f t="shared" si="1"/>
        <v>0</v>
      </c>
      <c r="C44" s="469"/>
      <c r="D44" s="469"/>
      <c r="E44" s="469"/>
      <c r="F44" s="470"/>
      <c r="G44" s="128">
        <f t="shared" si="2"/>
        <v>0</v>
      </c>
      <c r="H44" s="129"/>
      <c r="I44" s="127">
        <f t="shared" si="3"/>
        <v>0</v>
      </c>
      <c r="J44" s="19">
        <f t="shared" si="4"/>
        <v>0</v>
      </c>
      <c r="K44" s="35"/>
      <c r="L44" s="52" t="s">
        <v>6</v>
      </c>
      <c r="M44" s="19">
        <f>M12</f>
        <v>0</v>
      </c>
    </row>
    <row r="45" spans="1:18" ht="17.25" hidden="1" customHeight="1" thickBot="1">
      <c r="A45" s="124">
        <f t="shared" si="1"/>
        <v>0</v>
      </c>
      <c r="B45" s="468">
        <f t="shared" si="1"/>
        <v>0</v>
      </c>
      <c r="C45" s="469"/>
      <c r="D45" s="469"/>
      <c r="E45" s="469"/>
      <c r="F45" s="470"/>
      <c r="G45" s="128">
        <f t="shared" si="2"/>
        <v>0</v>
      </c>
      <c r="H45" s="129"/>
      <c r="I45" s="127">
        <f t="shared" si="3"/>
        <v>0</v>
      </c>
      <c r="J45" s="19">
        <f t="shared" si="4"/>
        <v>0</v>
      </c>
      <c r="K45" s="35"/>
      <c r="L45" s="53" t="s">
        <v>7</v>
      </c>
      <c r="M45" s="54">
        <f>M13</f>
        <v>0</v>
      </c>
    </row>
    <row r="46" spans="1:18" ht="17.25" hidden="1" customHeight="1" thickBot="1">
      <c r="A46" s="124">
        <f t="shared" si="1"/>
        <v>0</v>
      </c>
      <c r="B46" s="486">
        <f t="shared" si="1"/>
        <v>0</v>
      </c>
      <c r="C46" s="487"/>
      <c r="D46" s="487"/>
      <c r="E46" s="487"/>
      <c r="F46" s="488"/>
      <c r="G46" s="128">
        <f t="shared" si="2"/>
        <v>0</v>
      </c>
      <c r="H46" s="129"/>
      <c r="I46" s="127">
        <f t="shared" si="3"/>
        <v>0</v>
      </c>
      <c r="J46" s="19">
        <f t="shared" si="4"/>
        <v>0</v>
      </c>
      <c r="K46" s="35"/>
      <c r="L46" s="57" t="s">
        <v>27</v>
      </c>
      <c r="M46" s="130"/>
    </row>
    <row r="47" spans="1:18" ht="17.25" hidden="1" customHeight="1">
      <c r="A47" s="124">
        <f t="shared" si="1"/>
        <v>0</v>
      </c>
      <c r="B47" s="468">
        <f t="shared" si="1"/>
        <v>0</v>
      </c>
      <c r="C47" s="469"/>
      <c r="D47" s="469"/>
      <c r="E47" s="469"/>
      <c r="F47" s="470"/>
      <c r="G47" s="128">
        <f t="shared" si="2"/>
        <v>0</v>
      </c>
      <c r="H47" s="129"/>
      <c r="I47" s="127">
        <f t="shared" si="3"/>
        <v>0</v>
      </c>
      <c r="J47" s="19">
        <f t="shared" si="4"/>
        <v>0</v>
      </c>
      <c r="K47" s="35"/>
      <c r="L47" s="489" t="s">
        <v>19</v>
      </c>
      <c r="M47" s="131">
        <f>M15</f>
        <v>0</v>
      </c>
    </row>
    <row r="48" spans="1:18" ht="17.25" hidden="1" customHeight="1">
      <c r="A48" s="124">
        <f t="shared" si="1"/>
        <v>0</v>
      </c>
      <c r="B48" s="468">
        <f t="shared" si="1"/>
        <v>0</v>
      </c>
      <c r="C48" s="469"/>
      <c r="D48" s="469"/>
      <c r="E48" s="469"/>
      <c r="F48" s="470"/>
      <c r="G48" s="128">
        <f t="shared" si="2"/>
        <v>0</v>
      </c>
      <c r="H48" s="129"/>
      <c r="I48" s="127">
        <f t="shared" si="3"/>
        <v>0</v>
      </c>
      <c r="J48" s="19">
        <f t="shared" si="4"/>
        <v>0</v>
      </c>
      <c r="K48" s="35"/>
      <c r="L48" s="490"/>
      <c r="M48" s="132">
        <f>M16</f>
        <v>0</v>
      </c>
      <c r="R48" s="29"/>
    </row>
    <row r="49" spans="1:13" ht="17.25" hidden="1" customHeight="1" thickBot="1">
      <c r="A49" s="124">
        <f t="shared" si="1"/>
        <v>0</v>
      </c>
      <c r="B49" s="491">
        <f t="shared" si="1"/>
        <v>0</v>
      </c>
      <c r="C49" s="492"/>
      <c r="D49" s="492"/>
      <c r="E49" s="492"/>
      <c r="F49" s="493"/>
      <c r="G49" s="133">
        <f t="shared" si="2"/>
        <v>0</v>
      </c>
      <c r="H49" s="134"/>
      <c r="I49" s="127">
        <f t="shared" si="3"/>
        <v>0</v>
      </c>
      <c r="J49" s="19">
        <f t="shared" si="4"/>
        <v>0</v>
      </c>
      <c r="K49" s="35"/>
      <c r="L49" s="58" t="s">
        <v>23</v>
      </c>
      <c r="M49" s="135" t="s">
        <v>22</v>
      </c>
    </row>
    <row r="50" spans="1:13" ht="17.25" hidden="1" customHeight="1">
      <c r="A50" s="61" t="s">
        <v>43</v>
      </c>
      <c r="B50" s="62"/>
      <c r="C50" s="471" t="s">
        <v>44</v>
      </c>
      <c r="D50" s="471"/>
      <c r="E50" s="471"/>
      <c r="F50" s="471"/>
      <c r="G50" s="471"/>
      <c r="H50" s="472"/>
      <c r="I50" s="55" t="str">
        <f t="shared" si="3"/>
        <v>本体金額(税抜)</v>
      </c>
      <c r="J50" s="20">
        <f>J18</f>
        <v>0</v>
      </c>
      <c r="K50" s="35"/>
      <c r="L50" s="58" t="s">
        <v>20</v>
      </c>
      <c r="M50" s="135">
        <f>M18</f>
        <v>0</v>
      </c>
    </row>
    <row r="51" spans="1:13" ht="17.25" hidden="1" customHeight="1">
      <c r="A51" s="35"/>
      <c r="B51" s="63"/>
      <c r="C51" s="473"/>
      <c r="D51" s="473"/>
      <c r="E51" s="473"/>
      <c r="F51" s="473"/>
      <c r="G51" s="473"/>
      <c r="H51" s="474"/>
      <c r="I51" s="55" t="str">
        <f t="shared" si="3"/>
        <v>消費税（8％）</v>
      </c>
      <c r="J51" s="21">
        <f>J19</f>
        <v>0</v>
      </c>
      <c r="K51" s="35"/>
      <c r="L51" s="59" t="s">
        <v>56</v>
      </c>
      <c r="M51" s="136">
        <f>M19</f>
        <v>0</v>
      </c>
    </row>
    <row r="52" spans="1:13" ht="17.25" hidden="1" customHeight="1" thickBot="1">
      <c r="A52" s="35"/>
      <c r="B52" s="63"/>
      <c r="C52" s="473"/>
      <c r="D52" s="473"/>
      <c r="E52" s="473"/>
      <c r="F52" s="473"/>
      <c r="G52" s="473"/>
      <c r="H52" s="474"/>
      <c r="I52" s="56" t="str">
        <f t="shared" si="3"/>
        <v>合計</v>
      </c>
      <c r="J52" s="22">
        <f>J20</f>
        <v>0</v>
      </c>
      <c r="K52" s="35"/>
      <c r="L52" s="60" t="s">
        <v>21</v>
      </c>
      <c r="M52" s="137">
        <f>M20</f>
        <v>0</v>
      </c>
    </row>
    <row r="53" spans="1:13" ht="11.25" hidden="1" customHeight="1">
      <c r="A53" s="64" t="s">
        <v>46</v>
      </c>
      <c r="B53" s="35"/>
      <c r="C53" s="65"/>
      <c r="D53" s="65"/>
      <c r="E53" s="65"/>
      <c r="F53" s="65"/>
      <c r="G53" s="65"/>
      <c r="H53" s="65"/>
      <c r="I53" s="138"/>
      <c r="J53" s="80"/>
      <c r="K53" s="35"/>
      <c r="L53" s="138"/>
      <c r="M53" s="35"/>
    </row>
    <row r="54" spans="1:13" s="31" customFormat="1" ht="15.75" hidden="1" customHeight="1">
      <c r="A54" s="67" t="s">
        <v>38</v>
      </c>
      <c r="B54" s="66"/>
      <c r="C54" s="68"/>
      <c r="D54" s="69" t="s">
        <v>39</v>
      </c>
      <c r="E54" s="70"/>
      <c r="F54" s="71"/>
      <c r="G54" s="70" t="s">
        <v>40</v>
      </c>
      <c r="H54" s="69" t="s">
        <v>39</v>
      </c>
      <c r="I54" s="72"/>
      <c r="J54" s="73" t="s">
        <v>41</v>
      </c>
      <c r="K54" s="74"/>
      <c r="L54" s="75" t="s">
        <v>42</v>
      </c>
      <c r="M54" s="76"/>
    </row>
    <row r="55" spans="1:13" ht="15.75" hidden="1" customHeight="1">
      <c r="A55" s="77"/>
      <c r="B55" s="35"/>
      <c r="C55" s="78"/>
      <c r="D55" s="450" t="s">
        <v>57</v>
      </c>
      <c r="E55" s="451"/>
      <c r="F55" s="452"/>
      <c r="G55" s="79"/>
      <c r="H55" s="450"/>
      <c r="I55" s="452"/>
      <c r="J55" s="80"/>
      <c r="K55" s="456" t="str">
        <f>K23</f>
        <v>工事未払金　確定債務
210210</v>
      </c>
      <c r="L55" s="457"/>
      <c r="M55" s="458"/>
    </row>
    <row r="56" spans="1:13" ht="12" hidden="1" customHeight="1">
      <c r="A56" s="81"/>
      <c r="B56" s="82"/>
      <c r="C56" s="83"/>
      <c r="D56" s="453"/>
      <c r="E56" s="454"/>
      <c r="F56" s="455"/>
      <c r="G56" s="84"/>
      <c r="H56" s="453"/>
      <c r="I56" s="455"/>
      <c r="J56" s="85"/>
      <c r="K56" s="459"/>
      <c r="L56" s="460"/>
      <c r="M56" s="461"/>
    </row>
    <row r="57" spans="1:13" s="32" customFormat="1" ht="22.5" hidden="1">
      <c r="A57" s="447" t="s">
        <v>38</v>
      </c>
      <c r="B57" s="447"/>
      <c r="C57" s="86" t="s">
        <v>24</v>
      </c>
      <c r="D57" s="86" t="s">
        <v>25</v>
      </c>
      <c r="E57" s="87" t="s">
        <v>14</v>
      </c>
      <c r="F57" s="87" t="s">
        <v>31</v>
      </c>
      <c r="G57" s="87" t="s">
        <v>16</v>
      </c>
      <c r="H57" s="88" t="s">
        <v>26</v>
      </c>
      <c r="I57" s="89" t="s">
        <v>17</v>
      </c>
      <c r="J57" s="87" t="s">
        <v>18</v>
      </c>
      <c r="K57" s="447" t="s">
        <v>10</v>
      </c>
      <c r="L57" s="447"/>
      <c r="M57" s="447"/>
    </row>
    <row r="58" spans="1:13" s="32" customFormat="1" ht="21" hidden="1" customHeight="1">
      <c r="A58" s="448"/>
      <c r="B58" s="448"/>
      <c r="C58" s="90"/>
      <c r="D58" s="90"/>
      <c r="E58" s="90"/>
      <c r="F58" s="90"/>
      <c r="G58" s="90"/>
      <c r="H58" s="91"/>
      <c r="I58" s="92"/>
      <c r="J58" s="93"/>
      <c r="K58" s="449"/>
      <c r="L58" s="449"/>
      <c r="M58" s="449"/>
    </row>
    <row r="59" spans="1:13" s="32" customFormat="1" ht="21" hidden="1" customHeight="1">
      <c r="A59" s="448"/>
      <c r="B59" s="448"/>
      <c r="C59" s="90"/>
      <c r="D59" s="90"/>
      <c r="E59" s="90"/>
      <c r="F59" s="90"/>
      <c r="G59" s="90"/>
      <c r="H59" s="91"/>
      <c r="I59" s="92"/>
      <c r="J59" s="93"/>
      <c r="K59" s="449"/>
      <c r="L59" s="449"/>
      <c r="M59" s="449"/>
    </row>
    <row r="60" spans="1:13" s="32" customFormat="1" ht="21" hidden="1" customHeight="1">
      <c r="A60" s="440"/>
      <c r="B60" s="440"/>
      <c r="C60" s="94"/>
      <c r="D60" s="94"/>
      <c r="E60" s="94"/>
      <c r="F60" s="94"/>
      <c r="G60" s="94"/>
      <c r="H60" s="95"/>
      <c r="I60" s="96"/>
      <c r="J60" s="97"/>
      <c r="K60" s="441"/>
      <c r="L60" s="441"/>
      <c r="M60" s="441"/>
    </row>
    <row r="61" spans="1:13" s="32" customFormat="1" ht="21" hidden="1" customHeight="1">
      <c r="A61" s="442"/>
      <c r="B61" s="442"/>
      <c r="C61" s="98"/>
      <c r="D61" s="98"/>
      <c r="E61" s="98"/>
      <c r="F61" s="98"/>
      <c r="G61" s="98"/>
      <c r="H61" s="99"/>
      <c r="I61" s="100"/>
      <c r="J61" s="101"/>
      <c r="K61" s="443"/>
      <c r="L61" s="443"/>
      <c r="M61" s="443"/>
    </row>
    <row r="62" spans="1:13" s="32" customFormat="1" ht="14.25" hidden="1" customHeight="1">
      <c r="A62" s="102" t="s">
        <v>30</v>
      </c>
      <c r="B62" s="102"/>
      <c r="C62" s="102"/>
      <c r="D62" s="102"/>
      <c r="E62" s="102"/>
      <c r="F62" s="102"/>
      <c r="G62" s="102"/>
      <c r="H62" s="103"/>
      <c r="I62" s="102"/>
      <c r="J62" s="104"/>
      <c r="K62" s="102"/>
      <c r="L62" s="102"/>
      <c r="M62" s="102"/>
    </row>
    <row r="63" spans="1:13" s="32" customFormat="1" ht="13.5" hidden="1" customHeight="1">
      <c r="A63" s="444" t="s">
        <v>37</v>
      </c>
      <c r="B63" s="445"/>
      <c r="C63" s="445"/>
      <c r="D63" s="446"/>
      <c r="E63" s="444" t="s">
        <v>32</v>
      </c>
      <c r="F63" s="445"/>
      <c r="G63" s="445"/>
      <c r="H63" s="446"/>
      <c r="I63" s="444" t="s">
        <v>36</v>
      </c>
      <c r="J63" s="446"/>
      <c r="K63" s="447" t="s">
        <v>35</v>
      </c>
      <c r="L63" s="447"/>
      <c r="M63" s="447"/>
    </row>
    <row r="64" spans="1:13" s="33" customFormat="1" ht="45" hidden="1" customHeight="1">
      <c r="A64" s="105" t="s">
        <v>33</v>
      </c>
      <c r="B64" s="106"/>
      <c r="C64" s="106" t="s">
        <v>34</v>
      </c>
      <c r="D64" s="107"/>
      <c r="E64" s="105" t="s">
        <v>45</v>
      </c>
      <c r="F64" s="108"/>
      <c r="G64" s="109" t="s">
        <v>49</v>
      </c>
      <c r="H64" s="110"/>
      <c r="I64" s="111" t="s">
        <v>50</v>
      </c>
      <c r="J64" s="112" t="s">
        <v>34</v>
      </c>
      <c r="K64" s="439"/>
      <c r="L64" s="439"/>
      <c r="M64" s="439"/>
    </row>
    <row r="65" hidden="1"/>
    <row r="66" hidden="1"/>
    <row r="67" hidden="1"/>
    <row r="68" hidden="1"/>
    <row r="69" hidden="1"/>
  </sheetData>
  <sheetProtection sheet="1" objects="1" scenarios="1" formatCells="0" formatColumns="0" formatRows="0" insertColumns="0" insertRows="0"/>
  <mergeCells count="85">
    <mergeCell ref="B12:F12"/>
    <mergeCell ref="B13:F13"/>
    <mergeCell ref="B14:F14"/>
    <mergeCell ref="B15:F15"/>
    <mergeCell ref="M6:M7"/>
    <mergeCell ref="B7:G7"/>
    <mergeCell ref="J7:L7"/>
    <mergeCell ref="B9:F9"/>
    <mergeCell ref="B10:F10"/>
    <mergeCell ref="B11:F11"/>
    <mergeCell ref="A1:D4"/>
    <mergeCell ref="E1:G4"/>
    <mergeCell ref="J4:L4"/>
    <mergeCell ref="A5:G6"/>
    <mergeCell ref="J5:L5"/>
    <mergeCell ref="J6:L6"/>
    <mergeCell ref="E25:G25"/>
    <mergeCell ref="A23:D24"/>
    <mergeCell ref="K25:M25"/>
    <mergeCell ref="L15:L16"/>
    <mergeCell ref="B16:F16"/>
    <mergeCell ref="B17:F17"/>
    <mergeCell ref="K26:M26"/>
    <mergeCell ref="K27:M27"/>
    <mergeCell ref="C18:H20"/>
    <mergeCell ref="H23:I24"/>
    <mergeCell ref="H22:I22"/>
    <mergeCell ref="K22:L22"/>
    <mergeCell ref="K23:L24"/>
    <mergeCell ref="E22:G22"/>
    <mergeCell ref="J23:J24"/>
    <mergeCell ref="E26:G26"/>
    <mergeCell ref="E27:G27"/>
    <mergeCell ref="A25:D25"/>
    <mergeCell ref="A26:D26"/>
    <mergeCell ref="A27:D27"/>
    <mergeCell ref="A22:D22"/>
    <mergeCell ref="E23:G24"/>
    <mergeCell ref="K28:M28"/>
    <mergeCell ref="A30:D30"/>
    <mergeCell ref="E30:H30"/>
    <mergeCell ref="I30:J30"/>
    <mergeCell ref="K30:M30"/>
    <mergeCell ref="H28:I28"/>
    <mergeCell ref="E28:G28"/>
    <mergeCell ref="A28:D28"/>
    <mergeCell ref="C50:H52"/>
    <mergeCell ref="K31:M31"/>
    <mergeCell ref="A33:D36"/>
    <mergeCell ref="E33:G36"/>
    <mergeCell ref="J36:L36"/>
    <mergeCell ref="A37:G38"/>
    <mergeCell ref="J37:L37"/>
    <mergeCell ref="J38:L38"/>
    <mergeCell ref="M38:M39"/>
    <mergeCell ref="B39:G39"/>
    <mergeCell ref="J39:L39"/>
    <mergeCell ref="B46:F46"/>
    <mergeCell ref="B47:F47"/>
    <mergeCell ref="L47:L48"/>
    <mergeCell ref="B48:F48"/>
    <mergeCell ref="B49:F49"/>
    <mergeCell ref="B41:F41"/>
    <mergeCell ref="B42:F42"/>
    <mergeCell ref="B43:F43"/>
    <mergeCell ref="B44:F44"/>
    <mergeCell ref="B45:F45"/>
    <mergeCell ref="A59:B59"/>
    <mergeCell ref="K59:M59"/>
    <mergeCell ref="D55:F56"/>
    <mergeCell ref="H55:I56"/>
    <mergeCell ref="K55:M56"/>
    <mergeCell ref="A57:B57"/>
    <mergeCell ref="K57:M57"/>
    <mergeCell ref="A58:B58"/>
    <mergeCell ref="K58:M58"/>
    <mergeCell ref="K64:M64"/>
    <mergeCell ref="A60:B60"/>
    <mergeCell ref="K60:M60"/>
    <mergeCell ref="A61:B61"/>
    <mergeCell ref="K61:M61"/>
    <mergeCell ref="A63:D63"/>
    <mergeCell ref="E63:H63"/>
    <mergeCell ref="I63:J63"/>
    <mergeCell ref="K63:M63"/>
  </mergeCells>
  <phoneticPr fontId="2"/>
  <printOptions horizontalCentered="1" gridLinesSet="0"/>
  <pageMargins left="0.59055118110236227" right="0.59055118110236227" top="0.86614173228346458" bottom="0" header="0.31496062992125984" footer="0.51181102362204722"/>
  <pageSetup paperSize="9" orientation="landscape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A78D-7549-4E61-BC04-9F025A470D7B}">
  <sheetPr>
    <tabColor theme="9" tint="0.39997558519241921"/>
  </sheetPr>
  <dimension ref="A1:U65"/>
  <sheetViews>
    <sheetView showGridLines="0" showZeros="0" view="pageBreakPreview" zoomScale="85" zoomScaleNormal="100" zoomScaleSheetLayoutView="85" workbookViewId="0">
      <selection activeCell="Q25" sqref="Q25"/>
    </sheetView>
  </sheetViews>
  <sheetFormatPr defaultColWidth="9" defaultRowHeight="13.5"/>
  <cols>
    <col min="1" max="1" width="7.625" style="4" customWidth="1"/>
    <col min="2" max="2" width="5.625" style="4" customWidth="1"/>
    <col min="3" max="3" width="12.25" style="4" customWidth="1"/>
    <col min="4" max="4" width="8.625" style="4" customWidth="1"/>
    <col min="5" max="6" width="5.75" style="4" customWidth="1"/>
    <col min="7" max="7" width="15.5" style="4" customWidth="1"/>
    <col min="8" max="8" width="2.5" style="4" customWidth="1"/>
    <col min="9" max="9" width="3.625" style="4" customWidth="1"/>
    <col min="10" max="10" width="12.625" style="4" customWidth="1"/>
    <col min="11" max="11" width="16" style="4" customWidth="1"/>
    <col min="12" max="12" width="8.375" style="4" customWidth="1"/>
    <col min="13" max="13" width="4.625" style="4" customWidth="1"/>
    <col min="14" max="14" width="1.625" style="4" customWidth="1"/>
    <col min="15" max="15" width="11.25" style="4" customWidth="1"/>
    <col min="16" max="16" width="18.75" style="4" customWidth="1"/>
    <col min="17" max="16384" width="9" style="4"/>
  </cols>
  <sheetData>
    <row r="1" spans="1:20" ht="49.5" customHeight="1">
      <c r="A1" s="4">
        <v>1</v>
      </c>
      <c r="F1" s="230" t="s">
        <v>170</v>
      </c>
    </row>
    <row r="2" spans="1:20" ht="17.25" customHeight="1">
      <c r="A2" s="566" t="s">
        <v>48</v>
      </c>
      <c r="B2" s="566"/>
      <c r="C2" s="566"/>
      <c r="D2" s="566"/>
      <c r="E2" s="586" t="s">
        <v>164</v>
      </c>
      <c r="F2" s="586"/>
      <c r="G2" s="586"/>
      <c r="H2" s="317"/>
      <c r="I2" s="113"/>
      <c r="J2" s="35"/>
      <c r="K2" s="35"/>
      <c r="L2" s="35"/>
      <c r="M2" s="35"/>
      <c r="N2" s="35"/>
      <c r="O2" s="354" t="s">
        <v>126</v>
      </c>
      <c r="P2" s="394">
        <v>44946</v>
      </c>
    </row>
    <row r="3" spans="1:20" ht="6" customHeight="1" thickBot="1">
      <c r="A3" s="566"/>
      <c r="B3" s="566"/>
      <c r="C3" s="566"/>
      <c r="D3" s="566"/>
      <c r="E3" s="586"/>
      <c r="F3" s="586"/>
      <c r="G3" s="586"/>
      <c r="H3" s="317"/>
      <c r="I3" s="113"/>
      <c r="J3" s="115"/>
      <c r="K3" s="116"/>
      <c r="L3" s="116"/>
      <c r="M3" s="35"/>
      <c r="N3" s="35"/>
      <c r="O3" s="35"/>
      <c r="P3" s="35"/>
    </row>
    <row r="4" spans="1:20" ht="21.95" customHeight="1">
      <c r="A4" s="566"/>
      <c r="B4" s="566"/>
      <c r="C4" s="566"/>
      <c r="D4" s="566"/>
      <c r="E4" s="586"/>
      <c r="F4" s="586"/>
      <c r="G4" s="586"/>
      <c r="H4" s="317"/>
      <c r="I4" s="302"/>
      <c r="J4" s="356" t="s">
        <v>9</v>
      </c>
      <c r="K4" s="395" t="s">
        <v>152</v>
      </c>
      <c r="L4" s="357"/>
      <c r="M4" s="250"/>
      <c r="N4" s="250"/>
      <c r="O4" s="358" t="s">
        <v>181</v>
      </c>
      <c r="P4" s="418" t="s">
        <v>203</v>
      </c>
    </row>
    <row r="5" spans="1:20" ht="19.5" customHeight="1">
      <c r="A5" s="566"/>
      <c r="B5" s="566"/>
      <c r="C5" s="566"/>
      <c r="D5" s="566"/>
      <c r="E5" s="586"/>
      <c r="F5" s="586"/>
      <c r="G5" s="586"/>
      <c r="H5" s="317"/>
      <c r="I5" s="303"/>
      <c r="J5" s="305" t="s">
        <v>52</v>
      </c>
      <c r="K5" s="587" t="s">
        <v>199</v>
      </c>
      <c r="L5" s="587"/>
      <c r="M5" s="587"/>
      <c r="N5" s="587"/>
      <c r="O5" s="587"/>
      <c r="P5" s="588"/>
    </row>
    <row r="6" spans="1:20" ht="19.5" customHeight="1">
      <c r="A6" s="300" t="s">
        <v>172</v>
      </c>
      <c r="B6" s="300"/>
      <c r="C6" s="300"/>
      <c r="D6" s="589" t="s">
        <v>173</v>
      </c>
      <c r="E6" s="300"/>
      <c r="F6" s="300"/>
      <c r="G6" s="300"/>
      <c r="H6" s="300"/>
      <c r="I6" s="304"/>
      <c r="J6" s="306" t="s">
        <v>51</v>
      </c>
      <c r="K6" s="587" t="s">
        <v>200</v>
      </c>
      <c r="L6" s="587"/>
      <c r="M6" s="587"/>
      <c r="N6" s="587"/>
      <c r="O6" s="587"/>
      <c r="P6" s="588"/>
      <c r="T6" s="146"/>
    </row>
    <row r="7" spans="1:20" ht="19.5" customHeight="1">
      <c r="A7" s="590" t="s">
        <v>204</v>
      </c>
      <c r="B7" s="590"/>
      <c r="C7" s="590"/>
      <c r="D7" s="589"/>
      <c r="E7" s="300"/>
      <c r="F7" s="300"/>
      <c r="G7" s="300"/>
      <c r="H7" s="300"/>
      <c r="I7" s="304"/>
      <c r="J7" s="306" t="s">
        <v>82</v>
      </c>
      <c r="K7" s="587" t="s">
        <v>201</v>
      </c>
      <c r="L7" s="587"/>
      <c r="M7" s="587"/>
      <c r="N7" s="587"/>
      <c r="O7" s="587"/>
      <c r="P7" s="301" t="s">
        <v>171</v>
      </c>
    </row>
    <row r="8" spans="1:20" ht="19.5" customHeight="1" thickBot="1">
      <c r="A8" s="34" t="s">
        <v>65</v>
      </c>
      <c r="B8" s="579" t="s">
        <v>156</v>
      </c>
      <c r="C8" s="579"/>
      <c r="D8" s="579"/>
      <c r="E8" s="579"/>
      <c r="F8" s="579"/>
      <c r="G8" s="579"/>
      <c r="H8" s="316"/>
      <c r="I8" s="49"/>
      <c r="J8" s="359" t="s">
        <v>177</v>
      </c>
      <c r="K8" s="396" t="s">
        <v>169</v>
      </c>
      <c r="L8" s="360"/>
      <c r="M8" s="361" t="s">
        <v>178</v>
      </c>
      <c r="N8" s="361"/>
      <c r="O8" s="580" t="s">
        <v>169</v>
      </c>
      <c r="P8" s="581"/>
    </row>
    <row r="9" spans="1:20" ht="20.100000000000001" customHeight="1" thickBot="1">
      <c r="A9" s="35" t="s">
        <v>29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582" t="s">
        <v>28</v>
      </c>
      <c r="N9" s="582"/>
      <c r="O9" s="582"/>
      <c r="P9" s="582"/>
    </row>
    <row r="10" spans="1:20" ht="17.25" customHeight="1">
      <c r="A10" s="36" t="s">
        <v>12</v>
      </c>
      <c r="B10" s="462" t="s">
        <v>8</v>
      </c>
      <c r="C10" s="463"/>
      <c r="D10" s="463"/>
      <c r="E10" s="463"/>
      <c r="F10" s="464"/>
      <c r="G10" s="37" t="s">
        <v>1</v>
      </c>
      <c r="H10" s="462" t="s">
        <v>0</v>
      </c>
      <c r="I10" s="464"/>
      <c r="J10" s="39" t="s">
        <v>2</v>
      </c>
      <c r="K10" s="318" t="s">
        <v>13</v>
      </c>
      <c r="L10" s="319" t="s">
        <v>182</v>
      </c>
      <c r="M10" s="583" t="s">
        <v>175</v>
      </c>
      <c r="N10" s="584"/>
      <c r="O10" s="585"/>
      <c r="P10" s="362" t="s">
        <v>179</v>
      </c>
    </row>
    <row r="11" spans="1:20" ht="17.25" customHeight="1">
      <c r="A11" s="386">
        <v>44581</v>
      </c>
      <c r="B11" s="604" t="s">
        <v>198</v>
      </c>
      <c r="C11" s="605"/>
      <c r="D11" s="605"/>
      <c r="E11" s="605"/>
      <c r="F11" s="606"/>
      <c r="G11" s="387">
        <v>1</v>
      </c>
      <c r="H11" s="607" t="s">
        <v>183</v>
      </c>
      <c r="I11" s="608"/>
      <c r="J11" s="388">
        <v>1100000</v>
      </c>
      <c r="K11" s="323">
        <f>ROUND(G11*J11,0)</f>
        <v>1100000</v>
      </c>
      <c r="L11" s="432">
        <v>0.1</v>
      </c>
      <c r="M11" s="609" t="s">
        <v>3</v>
      </c>
      <c r="N11" s="610"/>
      <c r="O11" s="611"/>
      <c r="P11" s="403">
        <v>3300000</v>
      </c>
    </row>
    <row r="12" spans="1:20" ht="17.25" customHeight="1">
      <c r="A12" s="397"/>
      <c r="B12" s="591"/>
      <c r="C12" s="592"/>
      <c r="D12" s="592"/>
      <c r="E12" s="592"/>
      <c r="F12" s="593"/>
      <c r="G12" s="398"/>
      <c r="H12" s="599"/>
      <c r="I12" s="600"/>
      <c r="J12" s="399"/>
      <c r="K12" s="323">
        <f t="shared" ref="K12:K18" si="0">ROUND(G12*J12,0)</f>
        <v>0</v>
      </c>
      <c r="L12" s="431"/>
      <c r="M12" s="596" t="s">
        <v>5</v>
      </c>
      <c r="N12" s="597"/>
      <c r="O12" s="598"/>
      <c r="P12" s="404"/>
    </row>
    <row r="13" spans="1:20" ht="17.25" customHeight="1">
      <c r="A13" s="397"/>
      <c r="B13" s="591"/>
      <c r="C13" s="592"/>
      <c r="D13" s="592"/>
      <c r="E13" s="592"/>
      <c r="F13" s="593"/>
      <c r="G13" s="398"/>
      <c r="H13" s="594"/>
      <c r="I13" s="595"/>
      <c r="J13" s="399"/>
      <c r="K13" s="323">
        <f t="shared" si="0"/>
        <v>0</v>
      </c>
      <c r="L13" s="431"/>
      <c r="M13" s="596" t="s">
        <v>6</v>
      </c>
      <c r="N13" s="597"/>
      <c r="O13" s="598"/>
      <c r="P13" s="405">
        <v>1210000</v>
      </c>
    </row>
    <row r="14" spans="1:20" ht="17.25" customHeight="1" thickBot="1">
      <c r="A14" s="397"/>
      <c r="B14" s="591"/>
      <c r="C14" s="592"/>
      <c r="D14" s="592"/>
      <c r="E14" s="592"/>
      <c r="F14" s="593"/>
      <c r="G14" s="398"/>
      <c r="H14" s="599"/>
      <c r="I14" s="600"/>
      <c r="J14" s="399"/>
      <c r="K14" s="323">
        <f t="shared" si="0"/>
        <v>0</v>
      </c>
      <c r="L14" s="431"/>
      <c r="M14" s="601" t="s">
        <v>7</v>
      </c>
      <c r="N14" s="602"/>
      <c r="O14" s="603"/>
      <c r="P14" s="406">
        <f>P11-P12-P13</f>
        <v>2090000</v>
      </c>
    </row>
    <row r="15" spans="1:20" ht="17.25" customHeight="1" thickBot="1">
      <c r="A15" s="397"/>
      <c r="B15" s="591"/>
      <c r="C15" s="592"/>
      <c r="D15" s="592"/>
      <c r="E15" s="592"/>
      <c r="F15" s="593"/>
      <c r="G15" s="398"/>
      <c r="H15" s="599"/>
      <c r="I15" s="600"/>
      <c r="J15" s="399"/>
      <c r="K15" s="323">
        <f t="shared" si="0"/>
        <v>0</v>
      </c>
      <c r="L15" s="431"/>
      <c r="M15" s="622" t="s">
        <v>27</v>
      </c>
      <c r="N15" s="623"/>
      <c r="O15" s="623"/>
      <c r="P15" s="623"/>
    </row>
    <row r="16" spans="1:20" ht="17.25" customHeight="1">
      <c r="A16" s="397"/>
      <c r="B16" s="591"/>
      <c r="C16" s="592"/>
      <c r="D16" s="592"/>
      <c r="E16" s="592"/>
      <c r="F16" s="593"/>
      <c r="G16" s="398"/>
      <c r="H16" s="599"/>
      <c r="I16" s="600"/>
      <c r="J16" s="399"/>
      <c r="K16" s="323">
        <f t="shared" si="0"/>
        <v>0</v>
      </c>
      <c r="L16" s="431"/>
      <c r="M16" s="624" t="s">
        <v>167</v>
      </c>
      <c r="N16" s="625"/>
      <c r="O16" s="626"/>
      <c r="P16" s="433" t="s">
        <v>131</v>
      </c>
    </row>
    <row r="17" spans="1:21" ht="17.25" customHeight="1">
      <c r="A17" s="397"/>
      <c r="B17" s="591"/>
      <c r="C17" s="592"/>
      <c r="D17" s="592"/>
      <c r="E17" s="592"/>
      <c r="F17" s="593"/>
      <c r="G17" s="398"/>
      <c r="H17" s="599"/>
      <c r="I17" s="600"/>
      <c r="J17" s="399"/>
      <c r="K17" s="323">
        <f t="shared" si="0"/>
        <v>0</v>
      </c>
      <c r="L17" s="431"/>
      <c r="M17" s="612" t="s">
        <v>168</v>
      </c>
      <c r="N17" s="613"/>
      <c r="O17" s="614"/>
      <c r="P17" s="434" t="s">
        <v>132</v>
      </c>
      <c r="U17" s="29"/>
    </row>
    <row r="18" spans="1:21" ht="17.25" customHeight="1" thickBot="1">
      <c r="A18" s="400"/>
      <c r="B18" s="615"/>
      <c r="C18" s="616"/>
      <c r="D18" s="616"/>
      <c r="E18" s="616"/>
      <c r="F18" s="617"/>
      <c r="G18" s="401"/>
      <c r="H18" s="618"/>
      <c r="I18" s="619"/>
      <c r="J18" s="402"/>
      <c r="K18" s="332">
        <f t="shared" si="0"/>
        <v>0</v>
      </c>
      <c r="L18" s="431"/>
      <c r="M18" s="620" t="s">
        <v>23</v>
      </c>
      <c r="N18" s="621"/>
      <c r="O18" s="621"/>
      <c r="P18" s="435" t="s">
        <v>197</v>
      </c>
      <c r="R18" s="4" t="s">
        <v>60</v>
      </c>
    </row>
    <row r="19" spans="1:21" ht="17.25" customHeight="1">
      <c r="A19" s="290" t="s">
        <v>43</v>
      </c>
      <c r="B19" s="62"/>
      <c r="C19" s="645" t="s">
        <v>184</v>
      </c>
      <c r="D19" s="645"/>
      <c r="E19" s="645"/>
      <c r="F19" s="645"/>
      <c r="G19" s="645"/>
      <c r="H19" s="645"/>
      <c r="I19" s="645"/>
      <c r="J19" s="333" t="s">
        <v>185</v>
      </c>
      <c r="K19" s="334">
        <f>SUM(K11:K18)</f>
        <v>1100000</v>
      </c>
      <c r="L19" s="335"/>
      <c r="M19" s="620" t="s">
        <v>20</v>
      </c>
      <c r="N19" s="621"/>
      <c r="O19" s="647"/>
      <c r="P19" s="436">
        <v>12345678</v>
      </c>
    </row>
    <row r="20" spans="1:21" ht="17.25" customHeight="1">
      <c r="A20" s="35"/>
      <c r="B20" s="63"/>
      <c r="C20" s="646"/>
      <c r="D20" s="646"/>
      <c r="E20" s="646"/>
      <c r="F20" s="646"/>
      <c r="G20" s="646"/>
      <c r="H20" s="646"/>
      <c r="I20" s="646"/>
      <c r="J20" s="336" t="s">
        <v>186</v>
      </c>
      <c r="K20" s="334">
        <f>P30</f>
        <v>110000</v>
      </c>
      <c r="L20" s="337"/>
      <c r="M20" s="648" t="s">
        <v>78</v>
      </c>
      <c r="N20" s="649"/>
      <c r="O20" s="650"/>
      <c r="P20" s="437" t="s">
        <v>202</v>
      </c>
    </row>
    <row r="21" spans="1:21" ht="17.25" customHeight="1" thickBot="1">
      <c r="A21" s="35"/>
      <c r="B21" s="63"/>
      <c r="C21" s="646"/>
      <c r="D21" s="646"/>
      <c r="E21" s="646"/>
      <c r="F21" s="646"/>
      <c r="G21" s="646"/>
      <c r="H21" s="646"/>
      <c r="I21" s="646"/>
      <c r="J21" s="338" t="s">
        <v>15</v>
      </c>
      <c r="K21" s="339">
        <f>SUM(K19:K20)</f>
        <v>1210000</v>
      </c>
      <c r="L21" s="340"/>
      <c r="M21" s="651" t="s">
        <v>21</v>
      </c>
      <c r="N21" s="652"/>
      <c r="O21" s="653"/>
      <c r="P21" s="438" t="s">
        <v>133</v>
      </c>
    </row>
    <row r="22" spans="1:21" ht="17.25" customHeight="1">
      <c r="A22" s="35"/>
      <c r="B22" s="63"/>
      <c r="C22" s="646"/>
      <c r="D22" s="646"/>
      <c r="E22" s="646"/>
      <c r="F22" s="646"/>
      <c r="G22" s="646"/>
      <c r="H22" s="646"/>
      <c r="I22" s="646"/>
      <c r="J22" s="288"/>
      <c r="K22" s="341"/>
      <c r="L22" s="341"/>
      <c r="M22" s="288"/>
      <c r="N22" s="288"/>
      <c r="O22" s="288"/>
      <c r="P22" s="371"/>
    </row>
    <row r="23" spans="1:21" ht="11.25" customHeight="1" thickBot="1">
      <c r="A23" s="64" t="s">
        <v>67</v>
      </c>
      <c r="B23" s="35"/>
      <c r="C23" s="646"/>
      <c r="D23" s="646"/>
      <c r="E23" s="646"/>
      <c r="F23" s="646"/>
      <c r="G23" s="646"/>
      <c r="H23" s="646"/>
      <c r="I23" s="646"/>
      <c r="J23" s="138"/>
      <c r="K23" s="372"/>
      <c r="L23" s="372"/>
      <c r="M23" s="35"/>
      <c r="N23" s="35"/>
      <c r="O23" s="373" t="s">
        <v>187</v>
      </c>
      <c r="P23" s="374"/>
    </row>
    <row r="24" spans="1:21" s="32" customFormat="1" ht="20.25" customHeight="1" thickBot="1">
      <c r="A24" s="654" t="s">
        <v>188</v>
      </c>
      <c r="B24" s="655"/>
      <c r="C24" s="655"/>
      <c r="D24" s="656" t="s">
        <v>189</v>
      </c>
      <c r="E24" s="657"/>
      <c r="F24" s="658"/>
      <c r="G24" s="659" t="s">
        <v>190</v>
      </c>
      <c r="H24" s="660"/>
      <c r="I24" s="661" t="s">
        <v>18</v>
      </c>
      <c r="J24" s="662"/>
      <c r="K24" s="375" t="s">
        <v>191</v>
      </c>
      <c r="L24" s="660" t="s">
        <v>81</v>
      </c>
      <c r="M24" s="660"/>
      <c r="N24" s="376"/>
      <c r="O24" s="377" t="s">
        <v>192</v>
      </c>
      <c r="P24" s="350">
        <f>SUMIF(L11:L18,"10％",K11:K18)</f>
        <v>1100000</v>
      </c>
    </row>
    <row r="25" spans="1:21" ht="20.25" customHeight="1">
      <c r="A25" s="627"/>
      <c r="B25" s="628"/>
      <c r="C25" s="628"/>
      <c r="D25" s="629" t="s">
        <v>134</v>
      </c>
      <c r="E25" s="630"/>
      <c r="F25" s="631"/>
      <c r="G25" s="635"/>
      <c r="H25" s="636"/>
      <c r="I25" s="639"/>
      <c r="J25" s="640"/>
      <c r="K25" s="643" t="s">
        <v>57</v>
      </c>
      <c r="L25" s="663" t="s">
        <v>208</v>
      </c>
      <c r="M25" s="665" t="s">
        <v>209</v>
      </c>
      <c r="N25" s="378"/>
      <c r="O25" s="377" t="s">
        <v>186</v>
      </c>
      <c r="P25" s="353">
        <f>INT(P24*0.1)</f>
        <v>110000</v>
      </c>
    </row>
    <row r="26" spans="1:21" ht="20.25" customHeight="1" thickBot="1">
      <c r="A26" s="459"/>
      <c r="B26" s="460"/>
      <c r="C26" s="460"/>
      <c r="D26" s="632"/>
      <c r="E26" s="633"/>
      <c r="F26" s="634"/>
      <c r="G26" s="637"/>
      <c r="H26" s="638"/>
      <c r="I26" s="641"/>
      <c r="J26" s="642"/>
      <c r="K26" s="644"/>
      <c r="L26" s="664"/>
      <c r="M26" s="666"/>
      <c r="N26" s="378"/>
      <c r="O26" s="377" t="s">
        <v>207</v>
      </c>
      <c r="P26" s="353">
        <f>SUMIF(L11:L18,"8%軽",K11:K18)</f>
        <v>0</v>
      </c>
    </row>
    <row r="27" spans="1:21" s="32" customFormat="1" ht="20.25" customHeight="1">
      <c r="A27" s="667"/>
      <c r="B27" s="668"/>
      <c r="C27" s="669"/>
      <c r="D27" s="670" t="s">
        <v>76</v>
      </c>
      <c r="E27" s="671"/>
      <c r="F27" s="672"/>
      <c r="G27" s="673"/>
      <c r="H27" s="674"/>
      <c r="I27" s="675"/>
      <c r="J27" s="676"/>
      <c r="K27" s="342"/>
      <c r="L27" s="677" t="s">
        <v>72</v>
      </c>
      <c r="M27" s="678"/>
      <c r="N27" s="343"/>
      <c r="O27" s="377" t="s">
        <v>186</v>
      </c>
      <c r="P27" s="353">
        <f>INT(P26*0.08)</f>
        <v>0</v>
      </c>
    </row>
    <row r="28" spans="1:21" s="32" customFormat="1" ht="20.25" customHeight="1" thickBot="1">
      <c r="A28" s="679"/>
      <c r="B28" s="680"/>
      <c r="C28" s="681"/>
      <c r="D28" s="679"/>
      <c r="E28" s="680"/>
      <c r="F28" s="681"/>
      <c r="G28" s="682"/>
      <c r="H28" s="683"/>
      <c r="I28" s="684"/>
      <c r="J28" s="685"/>
      <c r="K28" s="344"/>
      <c r="L28" s="686"/>
      <c r="M28" s="687"/>
      <c r="N28" s="343"/>
      <c r="O28" s="379" t="s">
        <v>193</v>
      </c>
      <c r="P28" s="351">
        <f>SUMIF(L11:L18,"非課税",K11:K18)</f>
        <v>0</v>
      </c>
    </row>
    <row r="29" spans="1:21" s="345" customFormat="1" ht="20.25" customHeight="1">
      <c r="A29" s="679"/>
      <c r="B29" s="680"/>
      <c r="C29" s="681"/>
      <c r="D29" s="694"/>
      <c r="E29" s="695"/>
      <c r="F29" s="696"/>
      <c r="G29" s="682"/>
      <c r="H29" s="683"/>
      <c r="I29" s="697"/>
      <c r="J29" s="698"/>
      <c r="K29" s="344"/>
      <c r="L29" s="686"/>
      <c r="M29" s="687"/>
      <c r="N29" s="343"/>
      <c r="O29" s="380" t="s">
        <v>194</v>
      </c>
      <c r="P29" s="352">
        <f>SUM(P24+P26+P28)</f>
        <v>1100000</v>
      </c>
    </row>
    <row r="30" spans="1:21" s="345" customFormat="1" ht="20.25" customHeight="1">
      <c r="A30" s="699"/>
      <c r="B30" s="700"/>
      <c r="C30" s="701"/>
      <c r="D30" s="702"/>
      <c r="E30" s="703"/>
      <c r="F30" s="704"/>
      <c r="G30" s="705"/>
      <c r="H30" s="706"/>
      <c r="I30" s="707"/>
      <c r="J30" s="708"/>
      <c r="K30" s="346"/>
      <c r="L30" s="709"/>
      <c r="M30" s="710"/>
      <c r="N30" s="347"/>
      <c r="O30" s="381" t="s">
        <v>195</v>
      </c>
      <c r="P30" s="353">
        <f>SUM(P25+P27)</f>
        <v>110000</v>
      </c>
    </row>
    <row r="31" spans="1:21" s="32" customFormat="1" ht="9" customHeight="1">
      <c r="A31" s="64" t="s">
        <v>30</v>
      </c>
      <c r="B31" s="102"/>
      <c r="C31" s="102"/>
      <c r="D31" s="102"/>
      <c r="E31" s="102"/>
      <c r="F31" s="102"/>
      <c r="G31" s="102"/>
      <c r="H31" s="102"/>
      <c r="I31" s="382"/>
      <c r="J31" s="383"/>
      <c r="K31" s="102"/>
      <c r="L31" s="348"/>
      <c r="M31" s="102"/>
      <c r="N31" s="102"/>
      <c r="O31" s="384"/>
      <c r="P31" s="349"/>
    </row>
    <row r="32" spans="1:21" s="32" customFormat="1" ht="16.5" customHeight="1">
      <c r="A32" s="444" t="s">
        <v>155</v>
      </c>
      <c r="B32" s="445"/>
      <c r="C32" s="446"/>
      <c r="D32" s="444" t="s">
        <v>163</v>
      </c>
      <c r="E32" s="445"/>
      <c r="F32" s="445"/>
      <c r="G32" s="446"/>
      <c r="H32" s="688" t="s">
        <v>80</v>
      </c>
      <c r="I32" s="689"/>
      <c r="J32" s="689"/>
      <c r="K32" s="689"/>
      <c r="L32" s="689"/>
      <c r="M32" s="690"/>
      <c r="N32" s="102"/>
      <c r="O32" s="447" t="s">
        <v>35</v>
      </c>
      <c r="P32" s="447"/>
    </row>
    <row r="33" spans="1:20" s="33" customFormat="1" ht="45" customHeight="1">
      <c r="A33" s="105" t="s">
        <v>153</v>
      </c>
      <c r="B33" s="106"/>
      <c r="C33" s="297"/>
      <c r="D33" s="287" t="s">
        <v>154</v>
      </c>
      <c r="E33" s="289"/>
      <c r="F33" s="108"/>
      <c r="G33" s="107" t="s">
        <v>34</v>
      </c>
      <c r="H33" s="691" t="s">
        <v>77</v>
      </c>
      <c r="I33" s="692"/>
      <c r="J33" s="692"/>
      <c r="K33" s="289" t="s">
        <v>196</v>
      </c>
      <c r="L33" s="289"/>
      <c r="M33" s="107"/>
      <c r="N33" s="64"/>
      <c r="O33" s="693"/>
      <c r="P33" s="693"/>
    </row>
    <row r="34" spans="1:20" ht="17.25" customHeight="1">
      <c r="A34" s="566" t="s">
        <v>48</v>
      </c>
      <c r="B34" s="566"/>
      <c r="C34" s="566"/>
      <c r="D34" s="566"/>
      <c r="E34" s="586" t="s">
        <v>165</v>
      </c>
      <c r="F34" s="586"/>
      <c r="G34" s="586"/>
      <c r="H34" s="317"/>
      <c r="I34" s="113"/>
      <c r="J34" s="35"/>
      <c r="K34" s="35"/>
      <c r="L34" s="35"/>
      <c r="M34" s="35"/>
      <c r="N34" s="35"/>
      <c r="O34" s="354" t="s">
        <v>126</v>
      </c>
      <c r="P34" s="394">
        <v>44946</v>
      </c>
    </row>
    <row r="35" spans="1:20" ht="6" customHeight="1" thickBot="1">
      <c r="A35" s="566"/>
      <c r="B35" s="566"/>
      <c r="C35" s="566"/>
      <c r="D35" s="566"/>
      <c r="E35" s="586"/>
      <c r="F35" s="586"/>
      <c r="G35" s="586"/>
      <c r="H35" s="317"/>
      <c r="I35" s="113"/>
      <c r="J35" s="115"/>
      <c r="K35" s="116"/>
      <c r="L35" s="116"/>
      <c r="M35" s="35"/>
      <c r="N35" s="35"/>
      <c r="O35" s="35"/>
      <c r="P35" s="35"/>
    </row>
    <row r="36" spans="1:20" ht="21.95" customHeight="1">
      <c r="A36" s="566"/>
      <c r="B36" s="566"/>
      <c r="C36" s="566"/>
      <c r="D36" s="566"/>
      <c r="E36" s="586"/>
      <c r="F36" s="586"/>
      <c r="G36" s="586"/>
      <c r="H36" s="317"/>
      <c r="I36" s="302"/>
      <c r="J36" s="356" t="s">
        <v>9</v>
      </c>
      <c r="K36" s="395" t="s">
        <v>152</v>
      </c>
      <c r="L36" s="357"/>
      <c r="M36" s="250"/>
      <c r="N36" s="250"/>
      <c r="O36" s="358" t="s">
        <v>181</v>
      </c>
      <c r="P36" s="418" t="s">
        <v>203</v>
      </c>
    </row>
    <row r="37" spans="1:20" ht="19.5" customHeight="1">
      <c r="A37" s="566"/>
      <c r="B37" s="566"/>
      <c r="C37" s="566"/>
      <c r="D37" s="566"/>
      <c r="E37" s="586"/>
      <c r="F37" s="586"/>
      <c r="G37" s="586"/>
      <c r="H37" s="317"/>
      <c r="I37" s="303"/>
      <c r="J37" s="305" t="s">
        <v>52</v>
      </c>
      <c r="K37" s="587" t="s">
        <v>199</v>
      </c>
      <c r="L37" s="587"/>
      <c r="M37" s="587"/>
      <c r="N37" s="587"/>
      <c r="O37" s="587"/>
      <c r="P37" s="588"/>
    </row>
    <row r="38" spans="1:20" ht="19.5" customHeight="1">
      <c r="A38" s="300" t="s">
        <v>172</v>
      </c>
      <c r="B38" s="300"/>
      <c r="C38" s="300"/>
      <c r="D38" s="589" t="s">
        <v>173</v>
      </c>
      <c r="E38" s="300"/>
      <c r="F38" s="300"/>
      <c r="G38" s="300"/>
      <c r="H38" s="300"/>
      <c r="I38" s="304"/>
      <c r="J38" s="306" t="s">
        <v>51</v>
      </c>
      <c r="K38" s="587" t="s">
        <v>200</v>
      </c>
      <c r="L38" s="587"/>
      <c r="M38" s="587"/>
      <c r="N38" s="587"/>
      <c r="O38" s="587"/>
      <c r="P38" s="588"/>
      <c r="T38" s="146"/>
    </row>
    <row r="39" spans="1:20" ht="19.5" customHeight="1">
      <c r="A39" s="590" t="s">
        <v>204</v>
      </c>
      <c r="B39" s="590"/>
      <c r="C39" s="590"/>
      <c r="D39" s="589"/>
      <c r="E39" s="300"/>
      <c r="F39" s="300"/>
      <c r="G39" s="300"/>
      <c r="H39" s="300"/>
      <c r="I39" s="304"/>
      <c r="J39" s="306" t="s">
        <v>82</v>
      </c>
      <c r="K39" s="587" t="s">
        <v>201</v>
      </c>
      <c r="L39" s="587"/>
      <c r="M39" s="587"/>
      <c r="N39" s="587"/>
      <c r="O39" s="587"/>
      <c r="P39" s="301" t="s">
        <v>171</v>
      </c>
    </row>
    <row r="40" spans="1:20" ht="19.5" customHeight="1" thickBot="1">
      <c r="A40" s="34" t="s">
        <v>65</v>
      </c>
      <c r="B40" s="579" t="str">
        <f>B8</f>
        <v>○○○○○大規模修繕工事（必ず担当者に確認すること）</v>
      </c>
      <c r="C40" s="579"/>
      <c r="D40" s="579"/>
      <c r="E40" s="579"/>
      <c r="F40" s="579"/>
      <c r="G40" s="579"/>
      <c r="H40" s="316"/>
      <c r="I40" s="49"/>
      <c r="J40" s="359" t="s">
        <v>177</v>
      </c>
      <c r="K40" s="396" t="s">
        <v>169</v>
      </c>
      <c r="L40" s="360"/>
      <c r="M40" s="361" t="s">
        <v>178</v>
      </c>
      <c r="N40" s="361"/>
      <c r="O40" s="580" t="s">
        <v>169</v>
      </c>
      <c r="P40" s="581"/>
    </row>
    <row r="41" spans="1:20" ht="20.100000000000001" customHeight="1" thickBot="1">
      <c r="A41" s="35" t="s">
        <v>29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582" t="s">
        <v>28</v>
      </c>
      <c r="N41" s="582"/>
      <c r="O41" s="582"/>
      <c r="P41" s="582"/>
    </row>
    <row r="42" spans="1:20" ht="17.25" customHeight="1">
      <c r="A42" s="36" t="s">
        <v>12</v>
      </c>
      <c r="B42" s="462" t="s">
        <v>8</v>
      </c>
      <c r="C42" s="463"/>
      <c r="D42" s="463"/>
      <c r="E42" s="463"/>
      <c r="F42" s="464"/>
      <c r="G42" s="37" t="s">
        <v>1</v>
      </c>
      <c r="H42" s="462" t="s">
        <v>0</v>
      </c>
      <c r="I42" s="464"/>
      <c r="J42" s="39" t="s">
        <v>2</v>
      </c>
      <c r="K42" s="318" t="s">
        <v>13</v>
      </c>
      <c r="L42" s="319" t="s">
        <v>182</v>
      </c>
      <c r="M42" s="711" t="s">
        <v>175</v>
      </c>
      <c r="N42" s="712"/>
      <c r="O42" s="713"/>
      <c r="P42" s="385" t="str">
        <f>P10</f>
        <v>001</v>
      </c>
    </row>
    <row r="43" spans="1:20" ht="17.25" customHeight="1">
      <c r="A43" s="386">
        <f>A11</f>
        <v>44581</v>
      </c>
      <c r="B43" s="604" t="str">
        <f>B11</f>
        <v>○○工事</v>
      </c>
      <c r="C43" s="605"/>
      <c r="D43" s="605"/>
      <c r="E43" s="605"/>
      <c r="F43" s="606"/>
      <c r="G43" s="387">
        <f>G11</f>
        <v>1</v>
      </c>
      <c r="H43" s="607" t="s">
        <v>183</v>
      </c>
      <c r="I43" s="608"/>
      <c r="J43" s="388">
        <f>J11</f>
        <v>1100000</v>
      </c>
      <c r="K43" s="323">
        <f>ROUND(G43*J43,0)</f>
        <v>1100000</v>
      </c>
      <c r="L43" s="432">
        <v>0.1</v>
      </c>
      <c r="M43" s="609" t="s">
        <v>3</v>
      </c>
      <c r="N43" s="610"/>
      <c r="O43" s="611"/>
      <c r="P43" s="407">
        <f>P11</f>
        <v>3300000</v>
      </c>
    </row>
    <row r="44" spans="1:20" ht="17.25" customHeight="1">
      <c r="A44" s="386">
        <f t="shared" ref="A44:B50" si="1">A12</f>
        <v>0</v>
      </c>
      <c r="B44" s="714">
        <f t="shared" si="1"/>
        <v>0</v>
      </c>
      <c r="C44" s="715"/>
      <c r="D44" s="715"/>
      <c r="E44" s="715"/>
      <c r="F44" s="716"/>
      <c r="G44" s="389">
        <f t="shared" ref="G44:H50" si="2">G12</f>
        <v>0</v>
      </c>
      <c r="H44" s="717">
        <f t="shared" si="2"/>
        <v>0</v>
      </c>
      <c r="I44" s="718"/>
      <c r="J44" s="390">
        <f t="shared" ref="J44:J50" si="3">J12</f>
        <v>0</v>
      </c>
      <c r="K44" s="323">
        <f t="shared" ref="K44:K50" si="4">ROUND(G44*J44,0)</f>
        <v>0</v>
      </c>
      <c r="L44" s="431">
        <f>L12</f>
        <v>0</v>
      </c>
      <c r="M44" s="596" t="s">
        <v>5</v>
      </c>
      <c r="N44" s="597"/>
      <c r="O44" s="598"/>
      <c r="P44" s="408">
        <f>P12</f>
        <v>0</v>
      </c>
    </row>
    <row r="45" spans="1:20" ht="17.25" customHeight="1">
      <c r="A45" s="386">
        <f t="shared" si="1"/>
        <v>0</v>
      </c>
      <c r="B45" s="714">
        <f t="shared" si="1"/>
        <v>0</v>
      </c>
      <c r="C45" s="715"/>
      <c r="D45" s="715"/>
      <c r="E45" s="715"/>
      <c r="F45" s="716"/>
      <c r="G45" s="389">
        <f t="shared" si="2"/>
        <v>0</v>
      </c>
      <c r="H45" s="717">
        <f t="shared" si="2"/>
        <v>0</v>
      </c>
      <c r="I45" s="718"/>
      <c r="J45" s="390">
        <f t="shared" si="3"/>
        <v>0</v>
      </c>
      <c r="K45" s="323">
        <f t="shared" si="4"/>
        <v>0</v>
      </c>
      <c r="L45" s="431">
        <f t="shared" ref="L45:L50" si="5">L13</f>
        <v>0</v>
      </c>
      <c r="M45" s="596" t="s">
        <v>6</v>
      </c>
      <c r="N45" s="597"/>
      <c r="O45" s="598"/>
      <c r="P45" s="408">
        <f>P13</f>
        <v>1210000</v>
      </c>
    </row>
    <row r="46" spans="1:20" ht="17.25" customHeight="1" thickBot="1">
      <c r="A46" s="386">
        <f t="shared" si="1"/>
        <v>0</v>
      </c>
      <c r="B46" s="714">
        <f t="shared" si="1"/>
        <v>0</v>
      </c>
      <c r="C46" s="715"/>
      <c r="D46" s="715"/>
      <c r="E46" s="715"/>
      <c r="F46" s="716"/>
      <c r="G46" s="389">
        <f t="shared" si="2"/>
        <v>0</v>
      </c>
      <c r="H46" s="717">
        <f t="shared" si="2"/>
        <v>0</v>
      </c>
      <c r="I46" s="718"/>
      <c r="J46" s="390">
        <f t="shared" si="3"/>
        <v>0</v>
      </c>
      <c r="K46" s="323">
        <f t="shared" si="4"/>
        <v>0</v>
      </c>
      <c r="L46" s="431">
        <f t="shared" si="5"/>
        <v>0</v>
      </c>
      <c r="M46" s="601" t="s">
        <v>7</v>
      </c>
      <c r="N46" s="602"/>
      <c r="O46" s="603"/>
      <c r="P46" s="409">
        <f>P14</f>
        <v>2090000</v>
      </c>
    </row>
    <row r="47" spans="1:20" ht="17.25" customHeight="1" thickBot="1">
      <c r="A47" s="386">
        <f t="shared" si="1"/>
        <v>0</v>
      </c>
      <c r="B47" s="714">
        <f t="shared" si="1"/>
        <v>0</v>
      </c>
      <c r="C47" s="715"/>
      <c r="D47" s="715"/>
      <c r="E47" s="715"/>
      <c r="F47" s="716"/>
      <c r="G47" s="389">
        <f t="shared" si="2"/>
        <v>0</v>
      </c>
      <c r="H47" s="717">
        <f t="shared" si="2"/>
        <v>0</v>
      </c>
      <c r="I47" s="718"/>
      <c r="J47" s="390">
        <f t="shared" si="3"/>
        <v>0</v>
      </c>
      <c r="K47" s="323">
        <f t="shared" si="4"/>
        <v>0</v>
      </c>
      <c r="L47" s="431">
        <f t="shared" si="5"/>
        <v>0</v>
      </c>
      <c r="M47" s="622"/>
      <c r="N47" s="623"/>
      <c r="O47" s="623"/>
      <c r="P47" s="623"/>
    </row>
    <row r="48" spans="1:20" ht="17.25" customHeight="1">
      <c r="A48" s="386">
        <f t="shared" si="1"/>
        <v>0</v>
      </c>
      <c r="B48" s="714">
        <f t="shared" si="1"/>
        <v>0</v>
      </c>
      <c r="C48" s="715"/>
      <c r="D48" s="715"/>
      <c r="E48" s="715"/>
      <c r="F48" s="716"/>
      <c r="G48" s="389">
        <f t="shared" si="2"/>
        <v>0</v>
      </c>
      <c r="H48" s="717">
        <f t="shared" si="2"/>
        <v>0</v>
      </c>
      <c r="I48" s="718"/>
      <c r="J48" s="390">
        <f t="shared" si="3"/>
        <v>0</v>
      </c>
      <c r="K48" s="323">
        <f t="shared" si="4"/>
        <v>0</v>
      </c>
      <c r="L48" s="431">
        <f t="shared" si="5"/>
        <v>0</v>
      </c>
      <c r="M48" s="624" t="s">
        <v>167</v>
      </c>
      <c r="N48" s="625"/>
      <c r="O48" s="626"/>
      <c r="P48" s="433" t="str">
        <f>P16</f>
        <v>三井住友銀行</v>
      </c>
    </row>
    <row r="49" spans="1:21" ht="17.25" customHeight="1">
      <c r="A49" s="386">
        <f t="shared" si="1"/>
        <v>0</v>
      </c>
      <c r="B49" s="714">
        <f t="shared" si="1"/>
        <v>0</v>
      </c>
      <c r="C49" s="715"/>
      <c r="D49" s="715"/>
      <c r="E49" s="715"/>
      <c r="F49" s="716"/>
      <c r="G49" s="389">
        <f t="shared" si="2"/>
        <v>0</v>
      </c>
      <c r="H49" s="717">
        <f t="shared" si="2"/>
        <v>0</v>
      </c>
      <c r="I49" s="718"/>
      <c r="J49" s="390">
        <f t="shared" si="3"/>
        <v>0</v>
      </c>
      <c r="K49" s="323">
        <f t="shared" si="4"/>
        <v>0</v>
      </c>
      <c r="L49" s="431">
        <f t="shared" si="5"/>
        <v>0</v>
      </c>
      <c r="M49" s="612" t="s">
        <v>168</v>
      </c>
      <c r="N49" s="613"/>
      <c r="O49" s="614"/>
      <c r="P49" s="434" t="str">
        <f>P17</f>
        <v>本店</v>
      </c>
      <c r="U49" s="29"/>
    </row>
    <row r="50" spans="1:21" ht="17.25" customHeight="1" thickBot="1">
      <c r="A50" s="391">
        <f t="shared" si="1"/>
        <v>0</v>
      </c>
      <c r="B50" s="719">
        <f t="shared" si="1"/>
        <v>0</v>
      </c>
      <c r="C50" s="720"/>
      <c r="D50" s="720"/>
      <c r="E50" s="720"/>
      <c r="F50" s="721"/>
      <c r="G50" s="392">
        <f t="shared" si="2"/>
        <v>0</v>
      </c>
      <c r="H50" s="722">
        <f t="shared" si="2"/>
        <v>0</v>
      </c>
      <c r="I50" s="723"/>
      <c r="J50" s="393">
        <f t="shared" si="3"/>
        <v>0</v>
      </c>
      <c r="K50" s="332">
        <f t="shared" si="4"/>
        <v>0</v>
      </c>
      <c r="L50" s="431">
        <f t="shared" si="5"/>
        <v>0</v>
      </c>
      <c r="M50" s="620" t="s">
        <v>23</v>
      </c>
      <c r="N50" s="621"/>
      <c r="O50" s="621"/>
      <c r="P50" s="435" t="s">
        <v>197</v>
      </c>
      <c r="R50" s="4" t="s">
        <v>60</v>
      </c>
    </row>
    <row r="51" spans="1:21" ht="17.25" customHeight="1">
      <c r="A51" s="290" t="s">
        <v>43</v>
      </c>
      <c r="B51" s="62"/>
      <c r="C51" s="645" t="s">
        <v>184</v>
      </c>
      <c r="D51" s="645"/>
      <c r="E51" s="645"/>
      <c r="F51" s="645"/>
      <c r="G51" s="645"/>
      <c r="H51" s="645"/>
      <c r="I51" s="645"/>
      <c r="J51" s="333" t="s">
        <v>185</v>
      </c>
      <c r="K51" s="334">
        <f>SUM(K43:K50)</f>
        <v>1100000</v>
      </c>
      <c r="L51" s="335"/>
      <c r="M51" s="620" t="s">
        <v>20</v>
      </c>
      <c r="N51" s="621"/>
      <c r="O51" s="647"/>
      <c r="P51" s="436">
        <f>P19</f>
        <v>12345678</v>
      </c>
    </row>
    <row r="52" spans="1:21" ht="17.25" customHeight="1">
      <c r="A52" s="35"/>
      <c r="B52" s="63"/>
      <c r="C52" s="646"/>
      <c r="D52" s="646"/>
      <c r="E52" s="646"/>
      <c r="F52" s="646"/>
      <c r="G52" s="646"/>
      <c r="H52" s="646"/>
      <c r="I52" s="646"/>
      <c r="J52" s="336" t="s">
        <v>186</v>
      </c>
      <c r="K52" s="334">
        <f>P62</f>
        <v>110000</v>
      </c>
      <c r="L52" s="337"/>
      <c r="M52" s="648" t="s">
        <v>78</v>
      </c>
      <c r="N52" s="649"/>
      <c r="O52" s="650"/>
      <c r="P52" s="437" t="str">
        <f>P20</f>
        <v>ｶ)××××</v>
      </c>
    </row>
    <row r="53" spans="1:21" ht="17.25" customHeight="1" thickBot="1">
      <c r="A53" s="35"/>
      <c r="B53" s="63"/>
      <c r="C53" s="646"/>
      <c r="D53" s="646"/>
      <c r="E53" s="646"/>
      <c r="F53" s="646"/>
      <c r="G53" s="646"/>
      <c r="H53" s="646"/>
      <c r="I53" s="646"/>
      <c r="J53" s="338" t="s">
        <v>15</v>
      </c>
      <c r="K53" s="339">
        <f>SUM(K51:K52)</f>
        <v>1210000</v>
      </c>
      <c r="L53" s="340"/>
      <c r="M53" s="651" t="s">
        <v>21</v>
      </c>
      <c r="N53" s="652"/>
      <c r="O53" s="653"/>
      <c r="P53" s="438" t="str">
        <f>P21</f>
        <v>(株)××××</v>
      </c>
    </row>
    <row r="54" spans="1:21" ht="17.25" customHeight="1">
      <c r="A54" s="35"/>
      <c r="B54" s="63"/>
      <c r="C54" s="646"/>
      <c r="D54" s="646"/>
      <c r="E54" s="646"/>
      <c r="F54" s="646"/>
      <c r="G54" s="646"/>
      <c r="H54" s="646"/>
      <c r="I54" s="646"/>
      <c r="J54" s="288"/>
      <c r="K54" s="341"/>
      <c r="L54" s="341"/>
      <c r="M54" s="288"/>
      <c r="N54" s="288"/>
      <c r="O54" s="288"/>
      <c r="P54" s="371"/>
    </row>
    <row r="55" spans="1:21" ht="11.25" customHeight="1" thickBot="1">
      <c r="A55" s="64" t="s">
        <v>67</v>
      </c>
      <c r="B55" s="35"/>
      <c r="C55" s="646"/>
      <c r="D55" s="646"/>
      <c r="E55" s="646"/>
      <c r="F55" s="646"/>
      <c r="G55" s="646"/>
      <c r="H55" s="646"/>
      <c r="I55" s="646"/>
      <c r="J55" s="138"/>
      <c r="K55" s="372"/>
      <c r="L55" s="372"/>
      <c r="M55" s="35"/>
      <c r="N55" s="35"/>
      <c r="O55" s="373" t="s">
        <v>187</v>
      </c>
      <c r="P55" s="374"/>
    </row>
    <row r="56" spans="1:21" s="32" customFormat="1" ht="20.25" customHeight="1" thickBot="1">
      <c r="A56" s="654" t="s">
        <v>188</v>
      </c>
      <c r="B56" s="655"/>
      <c r="C56" s="655"/>
      <c r="D56" s="656" t="s">
        <v>189</v>
      </c>
      <c r="E56" s="657"/>
      <c r="F56" s="658"/>
      <c r="G56" s="659" t="s">
        <v>190</v>
      </c>
      <c r="H56" s="660"/>
      <c r="I56" s="661" t="s">
        <v>18</v>
      </c>
      <c r="J56" s="662"/>
      <c r="K56" s="375" t="s">
        <v>191</v>
      </c>
      <c r="L56" s="660" t="s">
        <v>81</v>
      </c>
      <c r="M56" s="660"/>
      <c r="N56" s="376"/>
      <c r="O56" s="377" t="s">
        <v>192</v>
      </c>
      <c r="P56" s="350">
        <f t="shared" ref="P56:P62" si="6">P24</f>
        <v>1100000</v>
      </c>
    </row>
    <row r="57" spans="1:21" ht="20.25" customHeight="1">
      <c r="A57" s="627"/>
      <c r="B57" s="628"/>
      <c r="C57" s="628"/>
      <c r="D57" s="629" t="s">
        <v>134</v>
      </c>
      <c r="E57" s="630"/>
      <c r="F57" s="631"/>
      <c r="G57" s="451" t="s">
        <v>57</v>
      </c>
      <c r="H57" s="452"/>
      <c r="I57" s="639"/>
      <c r="J57" s="640"/>
      <c r="K57" s="643"/>
      <c r="L57" s="724" t="s">
        <v>205</v>
      </c>
      <c r="M57" s="725"/>
      <c r="N57" s="378"/>
      <c r="O57" s="377" t="s">
        <v>186</v>
      </c>
      <c r="P57" s="353">
        <f t="shared" si="6"/>
        <v>110000</v>
      </c>
    </row>
    <row r="58" spans="1:21" ht="20.25" customHeight="1" thickBot="1">
      <c r="A58" s="459"/>
      <c r="B58" s="460"/>
      <c r="C58" s="460"/>
      <c r="D58" s="632"/>
      <c r="E58" s="633"/>
      <c r="F58" s="634"/>
      <c r="G58" s="454"/>
      <c r="H58" s="455"/>
      <c r="I58" s="641"/>
      <c r="J58" s="642"/>
      <c r="K58" s="644"/>
      <c r="L58" s="726"/>
      <c r="M58" s="727"/>
      <c r="N58" s="378"/>
      <c r="O58" s="377" t="s">
        <v>207</v>
      </c>
      <c r="P58" s="353">
        <f t="shared" si="6"/>
        <v>0</v>
      </c>
    </row>
    <row r="59" spans="1:21" s="32" customFormat="1" ht="20.25" customHeight="1">
      <c r="A59" s="667"/>
      <c r="B59" s="668"/>
      <c r="C59" s="669"/>
      <c r="D59" s="670" t="s">
        <v>76</v>
      </c>
      <c r="E59" s="671"/>
      <c r="F59" s="672"/>
      <c r="G59" s="728"/>
      <c r="H59" s="729"/>
      <c r="I59" s="675"/>
      <c r="J59" s="676"/>
      <c r="K59" s="342"/>
      <c r="L59" s="677" t="s">
        <v>72</v>
      </c>
      <c r="M59" s="678"/>
      <c r="N59" s="343"/>
      <c r="O59" s="377" t="s">
        <v>186</v>
      </c>
      <c r="P59" s="353">
        <f t="shared" si="6"/>
        <v>0</v>
      </c>
    </row>
    <row r="60" spans="1:21" s="32" customFormat="1" ht="20.25" customHeight="1" thickBot="1">
      <c r="A60" s="679"/>
      <c r="B60" s="680"/>
      <c r="C60" s="681"/>
      <c r="D60" s="679"/>
      <c r="E60" s="680"/>
      <c r="F60" s="681"/>
      <c r="G60" s="682"/>
      <c r="H60" s="683"/>
      <c r="I60" s="684"/>
      <c r="J60" s="685"/>
      <c r="K60" s="344"/>
      <c r="L60" s="686"/>
      <c r="M60" s="687"/>
      <c r="N60" s="343"/>
      <c r="O60" s="379" t="s">
        <v>193</v>
      </c>
      <c r="P60" s="351">
        <f t="shared" si="6"/>
        <v>0</v>
      </c>
    </row>
    <row r="61" spans="1:21" s="345" customFormat="1" ht="20.25" customHeight="1">
      <c r="A61" s="679"/>
      <c r="B61" s="680"/>
      <c r="C61" s="681"/>
      <c r="D61" s="694"/>
      <c r="E61" s="695"/>
      <c r="F61" s="696"/>
      <c r="G61" s="682"/>
      <c r="H61" s="683"/>
      <c r="I61" s="697"/>
      <c r="J61" s="698"/>
      <c r="K61" s="344"/>
      <c r="L61" s="686"/>
      <c r="M61" s="687"/>
      <c r="N61" s="343"/>
      <c r="O61" s="380" t="s">
        <v>194</v>
      </c>
      <c r="P61" s="352">
        <f t="shared" si="6"/>
        <v>1100000</v>
      </c>
    </row>
    <row r="62" spans="1:21" s="345" customFormat="1" ht="20.25" customHeight="1">
      <c r="A62" s="699"/>
      <c r="B62" s="700"/>
      <c r="C62" s="701"/>
      <c r="D62" s="702"/>
      <c r="E62" s="703"/>
      <c r="F62" s="704"/>
      <c r="G62" s="705"/>
      <c r="H62" s="706"/>
      <c r="I62" s="707"/>
      <c r="J62" s="708"/>
      <c r="K62" s="346"/>
      <c r="L62" s="709"/>
      <c r="M62" s="710"/>
      <c r="N62" s="347"/>
      <c r="O62" s="381" t="s">
        <v>195</v>
      </c>
      <c r="P62" s="353">
        <f t="shared" si="6"/>
        <v>110000</v>
      </c>
    </row>
    <row r="63" spans="1:21" s="32" customFormat="1" ht="9" customHeight="1">
      <c r="A63" s="64" t="s">
        <v>30</v>
      </c>
      <c r="B63" s="102"/>
      <c r="C63" s="102"/>
      <c r="D63" s="102"/>
      <c r="E63" s="102"/>
      <c r="F63" s="102"/>
      <c r="G63" s="102"/>
      <c r="H63" s="102"/>
      <c r="I63" s="382"/>
      <c r="J63" s="383"/>
      <c r="K63" s="102"/>
      <c r="L63" s="348"/>
      <c r="M63" s="102"/>
      <c r="N63" s="102"/>
      <c r="O63" s="384"/>
      <c r="P63" s="349"/>
    </row>
    <row r="64" spans="1:21" s="32" customFormat="1" ht="16.5" customHeight="1">
      <c r="A64" s="444" t="s">
        <v>155</v>
      </c>
      <c r="B64" s="445"/>
      <c r="C64" s="446"/>
      <c r="D64" s="444" t="s">
        <v>163</v>
      </c>
      <c r="E64" s="445"/>
      <c r="F64" s="445"/>
      <c r="G64" s="446"/>
      <c r="H64" s="688" t="s">
        <v>80</v>
      </c>
      <c r="I64" s="689"/>
      <c r="J64" s="689"/>
      <c r="K64" s="689"/>
      <c r="L64" s="689"/>
      <c r="M64" s="690"/>
      <c r="N64" s="102"/>
      <c r="O64" s="447" t="s">
        <v>35</v>
      </c>
      <c r="P64" s="447"/>
    </row>
    <row r="65" spans="1:16" s="33" customFormat="1" ht="45" customHeight="1">
      <c r="A65" s="105" t="s">
        <v>153</v>
      </c>
      <c r="B65" s="106"/>
      <c r="C65" s="297"/>
      <c r="D65" s="287" t="s">
        <v>154</v>
      </c>
      <c r="E65" s="289"/>
      <c r="F65" s="108"/>
      <c r="G65" s="107" t="s">
        <v>34</v>
      </c>
      <c r="H65" s="691" t="s">
        <v>77</v>
      </c>
      <c r="I65" s="692"/>
      <c r="J65" s="692"/>
      <c r="K65" s="289" t="s">
        <v>196</v>
      </c>
      <c r="L65" s="289"/>
      <c r="M65" s="107"/>
      <c r="N65" s="64"/>
      <c r="O65" s="693"/>
      <c r="P65" s="693"/>
    </row>
  </sheetData>
  <sheetProtection algorithmName="SHA-512" hashValue="/N05xG7Heze8Pt7JMg/ihnWxfJGQmEFzB1xVRiX+gedrwsZzfqwq9CO3bURSWYDVL6Pw+yV8WA/qC8IBV34ZIA==" saltValue="kz5Kif+5kVxsMrjm2CHeog==" spinCount="100000" sheet="1" formatCells="0"/>
  <mergeCells count="157">
    <mergeCell ref="A64:C64"/>
    <mergeCell ref="D64:G64"/>
    <mergeCell ref="H64:M64"/>
    <mergeCell ref="O64:P64"/>
    <mergeCell ref="H65:J65"/>
    <mergeCell ref="O65:P65"/>
    <mergeCell ref="A61:C61"/>
    <mergeCell ref="D61:F61"/>
    <mergeCell ref="G61:H61"/>
    <mergeCell ref="I61:J61"/>
    <mergeCell ref="L61:M61"/>
    <mergeCell ref="A62:C62"/>
    <mergeCell ref="D62:F62"/>
    <mergeCell ref="G62:H62"/>
    <mergeCell ref="I62:J62"/>
    <mergeCell ref="L62:M62"/>
    <mergeCell ref="A59:C59"/>
    <mergeCell ref="D59:F59"/>
    <mergeCell ref="G59:H59"/>
    <mergeCell ref="I59:J59"/>
    <mergeCell ref="L59:M59"/>
    <mergeCell ref="A60:C60"/>
    <mergeCell ref="D60:F60"/>
    <mergeCell ref="G60:H60"/>
    <mergeCell ref="I60:J60"/>
    <mergeCell ref="L60:M60"/>
    <mergeCell ref="A57:C58"/>
    <mergeCell ref="D57:F58"/>
    <mergeCell ref="G57:H58"/>
    <mergeCell ref="I57:J58"/>
    <mergeCell ref="K57:K58"/>
    <mergeCell ref="L57:M58"/>
    <mergeCell ref="C51:I55"/>
    <mergeCell ref="M51:O51"/>
    <mergeCell ref="M52:O52"/>
    <mergeCell ref="M53:O53"/>
    <mergeCell ref="A56:C56"/>
    <mergeCell ref="D56:F56"/>
    <mergeCell ref="G56:H56"/>
    <mergeCell ref="I56:J56"/>
    <mergeCell ref="L56:M56"/>
    <mergeCell ref="B49:F49"/>
    <mergeCell ref="H49:I49"/>
    <mergeCell ref="M49:O49"/>
    <mergeCell ref="B50:F50"/>
    <mergeCell ref="H50:I50"/>
    <mergeCell ref="M50:O50"/>
    <mergeCell ref="B47:F47"/>
    <mergeCell ref="H47:I47"/>
    <mergeCell ref="M47:P47"/>
    <mergeCell ref="B48:F48"/>
    <mergeCell ref="H48:I48"/>
    <mergeCell ref="M48:O48"/>
    <mergeCell ref="B45:F45"/>
    <mergeCell ref="H45:I45"/>
    <mergeCell ref="M45:O45"/>
    <mergeCell ref="B46:F46"/>
    <mergeCell ref="H46:I46"/>
    <mergeCell ref="M46:O46"/>
    <mergeCell ref="B43:F43"/>
    <mergeCell ref="H43:I43"/>
    <mergeCell ref="M43:O43"/>
    <mergeCell ref="B44:F44"/>
    <mergeCell ref="H44:I44"/>
    <mergeCell ref="M44:O44"/>
    <mergeCell ref="B40:G40"/>
    <mergeCell ref="O40:P40"/>
    <mergeCell ref="M41:P41"/>
    <mergeCell ref="B42:F42"/>
    <mergeCell ref="H42:I42"/>
    <mergeCell ref="M42:O42"/>
    <mergeCell ref="A34:D37"/>
    <mergeCell ref="E34:G37"/>
    <mergeCell ref="K37:P37"/>
    <mergeCell ref="D38:D39"/>
    <mergeCell ref="K38:P38"/>
    <mergeCell ref="A39:C39"/>
    <mergeCell ref="K39:O39"/>
    <mergeCell ref="A32:C32"/>
    <mergeCell ref="D32:G32"/>
    <mergeCell ref="H32:M32"/>
    <mergeCell ref="O32:P32"/>
    <mergeCell ref="H33:J33"/>
    <mergeCell ref="O33:P33"/>
    <mergeCell ref="A29:C29"/>
    <mergeCell ref="D29:F29"/>
    <mergeCell ref="G29:H29"/>
    <mergeCell ref="I29:J29"/>
    <mergeCell ref="L29:M29"/>
    <mergeCell ref="A30:C30"/>
    <mergeCell ref="D30:F30"/>
    <mergeCell ref="G30:H30"/>
    <mergeCell ref="I30:J30"/>
    <mergeCell ref="L30:M30"/>
    <mergeCell ref="A27:C27"/>
    <mergeCell ref="D27:F27"/>
    <mergeCell ref="G27:H27"/>
    <mergeCell ref="I27:J27"/>
    <mergeCell ref="L27:M27"/>
    <mergeCell ref="A28:C28"/>
    <mergeCell ref="D28:F28"/>
    <mergeCell ref="G28:H28"/>
    <mergeCell ref="I28:J28"/>
    <mergeCell ref="L28:M28"/>
    <mergeCell ref="A25:C26"/>
    <mergeCell ref="D25:F26"/>
    <mergeCell ref="G25:H26"/>
    <mergeCell ref="I25:J26"/>
    <mergeCell ref="K25:K26"/>
    <mergeCell ref="C19:I23"/>
    <mergeCell ref="M19:O19"/>
    <mergeCell ref="M20:O20"/>
    <mergeCell ref="M21:O21"/>
    <mergeCell ref="A24:C24"/>
    <mergeCell ref="D24:F24"/>
    <mergeCell ref="G24:H24"/>
    <mergeCell ref="I24:J24"/>
    <mergeCell ref="L24:M24"/>
    <mergeCell ref="L25:L26"/>
    <mergeCell ref="M25:M26"/>
    <mergeCell ref="B17:F17"/>
    <mergeCell ref="H17:I17"/>
    <mergeCell ref="M17:O17"/>
    <mergeCell ref="B18:F18"/>
    <mergeCell ref="H18:I18"/>
    <mergeCell ref="M18:O18"/>
    <mergeCell ref="B15:F15"/>
    <mergeCell ref="H15:I15"/>
    <mergeCell ref="M15:P15"/>
    <mergeCell ref="B16:F16"/>
    <mergeCell ref="H16:I16"/>
    <mergeCell ref="M16:O16"/>
    <mergeCell ref="B13:F13"/>
    <mergeCell ref="H13:I13"/>
    <mergeCell ref="M13:O13"/>
    <mergeCell ref="B14:F14"/>
    <mergeCell ref="H14:I14"/>
    <mergeCell ref="M14:O14"/>
    <mergeCell ref="B11:F11"/>
    <mergeCell ref="H11:I11"/>
    <mergeCell ref="M11:O11"/>
    <mergeCell ref="B12:F12"/>
    <mergeCell ref="H12:I12"/>
    <mergeCell ref="M12:O12"/>
    <mergeCell ref="B8:G8"/>
    <mergeCell ref="O8:P8"/>
    <mergeCell ref="M9:P9"/>
    <mergeCell ref="B10:F10"/>
    <mergeCell ref="H10:I10"/>
    <mergeCell ref="M10:O10"/>
    <mergeCell ref="A2:D5"/>
    <mergeCell ref="E2:G5"/>
    <mergeCell ref="K5:P5"/>
    <mergeCell ref="D6:D7"/>
    <mergeCell ref="K6:P6"/>
    <mergeCell ref="A7:C7"/>
    <mergeCell ref="K7:O7"/>
  </mergeCells>
  <phoneticPr fontId="2"/>
  <dataValidations count="3">
    <dataValidation type="list" errorStyle="information" allowBlank="1" showInputMessage="1" showErrorMessage="1" sqref="P18 P50" xr:uid="{67FC855D-1C14-4F01-998F-4BE69ACBFA9B}">
      <formula1>"当座,普通"</formula1>
    </dataValidation>
    <dataValidation type="list" errorStyle="information" allowBlank="1" showInputMessage="1" showErrorMessage="1" sqref="H11:I18 H43:I50" xr:uid="{93D1A054-4576-4435-8914-5ACE41B6D358}">
      <formula1>"式,ｍ,㎡,㎥,個,枚,φ"</formula1>
    </dataValidation>
    <dataValidation type="list" errorStyle="information" allowBlank="1" showInputMessage="1" showErrorMessage="1" sqref="L43:L50 L11:L18" xr:uid="{675AE9F3-4D31-4F9B-A7F0-BC5226F792CE}">
      <formula1>"10%,8%軽,非課税"</formula1>
    </dataValidation>
  </dataValidations>
  <printOptions horizontalCentered="1" gridLinesSet="0"/>
  <pageMargins left="0.59055118110236227" right="0.59055118110236227" top="0.86614173228346458" bottom="0" header="0.31496062992125984" footer="0.51181102362204722"/>
  <pageSetup paperSize="9" scale="95" orientation="landscape" blackAndWhite="1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autoPageBreaks="0"/>
  </sheetPr>
  <dimension ref="A2:I33"/>
  <sheetViews>
    <sheetView showGridLines="0" showZeros="0" view="pageBreakPreview" zoomScale="90" zoomScaleNormal="100" zoomScaleSheetLayoutView="90" workbookViewId="0">
      <selection activeCell="B22" sqref="B22"/>
    </sheetView>
  </sheetViews>
  <sheetFormatPr defaultColWidth="9" defaultRowHeight="13.5"/>
  <cols>
    <col min="1" max="1" width="7.625" style="239" customWidth="1"/>
    <col min="2" max="2" width="34.625" style="239" customWidth="1"/>
    <col min="3" max="3" width="16.625" style="239" customWidth="1"/>
    <col min="4" max="4" width="4.625" style="239" customWidth="1"/>
    <col min="5" max="5" width="12.75" style="239" customWidth="1"/>
    <col min="6" max="6" width="19.375" style="239" customWidth="1"/>
    <col min="7" max="7" width="7.375" style="239" customWidth="1"/>
    <col min="8" max="8" width="12.625" style="239" customWidth="1"/>
    <col min="9" max="9" width="19.375" style="239" customWidth="1"/>
    <col min="10" max="16384" width="9" style="239"/>
  </cols>
  <sheetData>
    <row r="2" spans="1:9" ht="24">
      <c r="C2" s="230"/>
    </row>
    <row r="3" spans="1:9" ht="26.25" customHeight="1">
      <c r="C3" s="230" t="s">
        <v>143</v>
      </c>
    </row>
    <row r="4" spans="1:9" ht="7.5" customHeight="1"/>
    <row r="5" spans="1:9" ht="20.100000000000001" customHeight="1">
      <c r="A5" s="272"/>
      <c r="B5" s="272"/>
      <c r="C5" s="272"/>
      <c r="D5" s="272"/>
      <c r="E5" s="279"/>
      <c r="F5" s="279"/>
      <c r="H5" s="226" t="s">
        <v>126</v>
      </c>
      <c r="I5" s="280">
        <v>44216</v>
      </c>
    </row>
    <row r="6" spans="1:9" ht="6" customHeight="1" thickBot="1">
      <c r="A6" s="272"/>
      <c r="B6" s="272"/>
      <c r="C6" s="272"/>
      <c r="D6" s="272"/>
      <c r="E6" s="277"/>
      <c r="F6" s="276"/>
      <c r="G6" s="276"/>
      <c r="H6" s="276"/>
      <c r="I6" s="276"/>
    </row>
    <row r="7" spans="1:9" ht="19.5" customHeight="1">
      <c r="A7" s="733" t="s">
        <v>142</v>
      </c>
      <c r="B7" s="733"/>
      <c r="C7" s="734"/>
      <c r="D7" s="41" t="s">
        <v>9</v>
      </c>
      <c r="E7" s="42"/>
      <c r="F7" s="275"/>
      <c r="G7" s="275"/>
      <c r="H7" s="275"/>
      <c r="I7" s="274"/>
    </row>
    <row r="8" spans="1:9" ht="19.5" customHeight="1">
      <c r="A8" s="733"/>
      <c r="B8" s="733"/>
      <c r="C8" s="734"/>
      <c r="D8" s="43"/>
      <c r="E8" s="44" t="s">
        <v>52</v>
      </c>
      <c r="F8" s="735" t="s">
        <v>148</v>
      </c>
      <c r="G8" s="735"/>
      <c r="H8" s="281"/>
      <c r="I8" s="273"/>
    </row>
    <row r="9" spans="1:9" ht="19.5" customHeight="1">
      <c r="A9" s="733"/>
      <c r="B9" s="733"/>
      <c r="C9" s="734"/>
      <c r="D9" s="45"/>
      <c r="E9" s="44" t="s">
        <v>51</v>
      </c>
      <c r="F9" s="735" t="s">
        <v>149</v>
      </c>
      <c r="G9" s="735"/>
      <c r="H9" s="281"/>
      <c r="I9" s="270"/>
    </row>
    <row r="10" spans="1:9" ht="19.5" customHeight="1">
      <c r="A10" s="272"/>
      <c r="B10" s="272"/>
      <c r="C10" s="271"/>
      <c r="D10" s="45"/>
      <c r="E10" s="44" t="s">
        <v>82</v>
      </c>
      <c r="F10" s="735" t="s">
        <v>150</v>
      </c>
      <c r="G10" s="735"/>
      <c r="H10" s="281"/>
      <c r="I10" s="481" t="s">
        <v>11</v>
      </c>
    </row>
    <row r="11" spans="1:9" ht="19.5" customHeight="1" thickBot="1">
      <c r="A11" s="269" t="s">
        <v>176</v>
      </c>
      <c r="B11" s="736" t="s">
        <v>157</v>
      </c>
      <c r="C11" s="737"/>
      <c r="D11" s="46"/>
      <c r="E11" s="47" t="s">
        <v>55</v>
      </c>
      <c r="F11" s="282" t="s">
        <v>151</v>
      </c>
      <c r="G11" s="282"/>
      <c r="H11" s="283"/>
      <c r="I11" s="482"/>
    </row>
    <row r="12" spans="1:9" ht="10.5" customHeight="1" thickBot="1"/>
    <row r="13" spans="1:9" ht="20.100000000000001" customHeight="1">
      <c r="A13" s="268" t="s">
        <v>12</v>
      </c>
      <c r="B13" s="267" t="s">
        <v>8</v>
      </c>
      <c r="C13" s="265" t="s">
        <v>141</v>
      </c>
      <c r="D13" s="266" t="s">
        <v>0</v>
      </c>
      <c r="E13" s="265" t="s">
        <v>140</v>
      </c>
      <c r="F13" s="264" t="s">
        <v>139</v>
      </c>
      <c r="G13" s="730" t="s">
        <v>138</v>
      </c>
      <c r="H13" s="731"/>
      <c r="I13" s="732"/>
    </row>
    <row r="14" spans="1:9" ht="20.100000000000001" customHeight="1">
      <c r="A14" s="291">
        <v>43840</v>
      </c>
      <c r="B14" s="292" t="s">
        <v>158</v>
      </c>
      <c r="C14" s="293">
        <v>1</v>
      </c>
      <c r="D14" s="227" t="s">
        <v>159</v>
      </c>
      <c r="E14" s="228">
        <v>70000</v>
      </c>
      <c r="F14" s="229">
        <f t="shared" ref="F14:F21" si="0">ROUND(C14*E14,0)</f>
        <v>70000</v>
      </c>
      <c r="G14" s="741"/>
      <c r="H14" s="742"/>
      <c r="I14" s="743"/>
    </row>
    <row r="15" spans="1:9" ht="20.100000000000001" customHeight="1">
      <c r="A15" s="291"/>
      <c r="B15" s="292" t="s">
        <v>158</v>
      </c>
      <c r="C15" s="294">
        <v>50</v>
      </c>
      <c r="D15" s="295" t="s">
        <v>144</v>
      </c>
      <c r="E15" s="228">
        <v>1500</v>
      </c>
      <c r="F15" s="229">
        <f t="shared" si="0"/>
        <v>75000</v>
      </c>
      <c r="G15" s="738"/>
      <c r="H15" s="739"/>
      <c r="I15" s="740"/>
    </row>
    <row r="16" spans="1:9" ht="20.100000000000001" customHeight="1">
      <c r="A16" s="291"/>
      <c r="B16" s="292" t="s">
        <v>158</v>
      </c>
      <c r="C16" s="294">
        <v>10</v>
      </c>
      <c r="D16" s="295" t="s">
        <v>144</v>
      </c>
      <c r="E16" s="228">
        <v>1100</v>
      </c>
      <c r="F16" s="229">
        <f t="shared" si="0"/>
        <v>11000</v>
      </c>
      <c r="G16" s="738"/>
      <c r="H16" s="739"/>
      <c r="I16" s="740"/>
    </row>
    <row r="17" spans="1:9" ht="20.100000000000001" customHeight="1">
      <c r="A17" s="296"/>
      <c r="B17" s="292" t="s">
        <v>158</v>
      </c>
      <c r="C17" s="294">
        <v>2</v>
      </c>
      <c r="D17" s="295" t="s">
        <v>160</v>
      </c>
      <c r="E17" s="228">
        <v>32000</v>
      </c>
      <c r="F17" s="229">
        <f t="shared" si="0"/>
        <v>64000</v>
      </c>
      <c r="G17" s="738"/>
      <c r="H17" s="739"/>
      <c r="I17" s="740"/>
    </row>
    <row r="18" spans="1:9" ht="20.100000000000001" customHeight="1">
      <c r="A18" s="296"/>
      <c r="B18" s="292" t="s">
        <v>158</v>
      </c>
      <c r="C18" s="294">
        <v>1</v>
      </c>
      <c r="D18" s="295" t="s">
        <v>161</v>
      </c>
      <c r="E18" s="228">
        <v>40000</v>
      </c>
      <c r="F18" s="229">
        <f t="shared" si="0"/>
        <v>40000</v>
      </c>
      <c r="G18" s="738"/>
      <c r="H18" s="739"/>
      <c r="I18" s="740"/>
    </row>
    <row r="19" spans="1:9" ht="20.100000000000001" customHeight="1">
      <c r="A19" s="296"/>
      <c r="B19" s="292" t="s">
        <v>158</v>
      </c>
      <c r="C19" s="294">
        <v>1</v>
      </c>
      <c r="D19" s="295" t="s">
        <v>162</v>
      </c>
      <c r="E19" s="228">
        <v>35000</v>
      </c>
      <c r="F19" s="229">
        <f t="shared" si="0"/>
        <v>35000</v>
      </c>
      <c r="G19" s="738"/>
      <c r="H19" s="739"/>
      <c r="I19" s="740"/>
    </row>
    <row r="20" spans="1:9" ht="20.100000000000001" customHeight="1">
      <c r="A20" s="296"/>
      <c r="B20" s="292" t="s">
        <v>158</v>
      </c>
      <c r="C20" s="294">
        <v>1</v>
      </c>
      <c r="D20" s="295" t="s">
        <v>162</v>
      </c>
      <c r="E20" s="228">
        <v>15000</v>
      </c>
      <c r="F20" s="229">
        <f t="shared" si="0"/>
        <v>15000</v>
      </c>
      <c r="G20" s="738"/>
      <c r="H20" s="739"/>
      <c r="I20" s="740"/>
    </row>
    <row r="21" spans="1:9" ht="20.100000000000001" customHeight="1">
      <c r="A21" s="296"/>
      <c r="B21" s="292" t="s">
        <v>158</v>
      </c>
      <c r="C21" s="294">
        <v>1</v>
      </c>
      <c r="D21" s="295" t="s">
        <v>130</v>
      </c>
      <c r="E21" s="228">
        <v>10000</v>
      </c>
      <c r="F21" s="229">
        <f t="shared" si="0"/>
        <v>10000</v>
      </c>
      <c r="G21" s="738"/>
      <c r="H21" s="739"/>
      <c r="I21" s="740"/>
    </row>
    <row r="22" spans="1:9" ht="20.100000000000001" customHeight="1">
      <c r="A22" s="261"/>
      <c r="B22" s="260"/>
      <c r="C22" s="259"/>
      <c r="D22" s="258"/>
      <c r="E22" s="253"/>
      <c r="F22" s="252">
        <f t="shared" ref="F22:F31" si="1">ROUND(C22*E22,0)</f>
        <v>0</v>
      </c>
      <c r="G22" s="738"/>
      <c r="H22" s="739"/>
      <c r="I22" s="740"/>
    </row>
    <row r="23" spans="1:9" ht="20.100000000000001" customHeight="1">
      <c r="A23" s="261"/>
      <c r="B23" s="260"/>
      <c r="C23" s="259"/>
      <c r="D23" s="258"/>
      <c r="E23" s="253"/>
      <c r="F23" s="252">
        <f t="shared" si="1"/>
        <v>0</v>
      </c>
      <c r="G23" s="738"/>
      <c r="H23" s="739"/>
      <c r="I23" s="740"/>
    </row>
    <row r="24" spans="1:9" ht="20.100000000000001" customHeight="1">
      <c r="A24" s="261"/>
      <c r="B24" s="260"/>
      <c r="C24" s="259"/>
      <c r="D24" s="258"/>
      <c r="E24" s="253"/>
      <c r="F24" s="252">
        <f t="shared" si="1"/>
        <v>0</v>
      </c>
      <c r="G24" s="738"/>
      <c r="H24" s="739"/>
      <c r="I24" s="740"/>
    </row>
    <row r="25" spans="1:9" ht="20.100000000000001" customHeight="1">
      <c r="A25" s="261"/>
      <c r="B25" s="260"/>
      <c r="C25" s="259"/>
      <c r="D25" s="258"/>
      <c r="E25" s="253"/>
      <c r="F25" s="252">
        <f t="shared" si="1"/>
        <v>0</v>
      </c>
      <c r="G25" s="738"/>
      <c r="H25" s="739"/>
      <c r="I25" s="740"/>
    </row>
    <row r="26" spans="1:9" ht="20.100000000000001" customHeight="1">
      <c r="A26" s="261"/>
      <c r="B26" s="260"/>
      <c r="C26" s="259"/>
      <c r="D26" s="258"/>
      <c r="E26" s="253"/>
      <c r="F26" s="252">
        <f t="shared" si="1"/>
        <v>0</v>
      </c>
      <c r="G26" s="738"/>
      <c r="H26" s="739"/>
      <c r="I26" s="740"/>
    </row>
    <row r="27" spans="1:9" ht="20.100000000000001" customHeight="1">
      <c r="A27" s="261"/>
      <c r="B27" s="260"/>
      <c r="C27" s="259"/>
      <c r="D27" s="258"/>
      <c r="E27" s="253"/>
      <c r="F27" s="252">
        <f t="shared" si="1"/>
        <v>0</v>
      </c>
      <c r="G27" s="738"/>
      <c r="H27" s="739"/>
      <c r="I27" s="740"/>
    </row>
    <row r="28" spans="1:9" ht="20.100000000000001" customHeight="1">
      <c r="A28" s="261"/>
      <c r="B28" s="260"/>
      <c r="C28" s="259"/>
      <c r="D28" s="258"/>
      <c r="E28" s="253"/>
      <c r="F28" s="252">
        <f t="shared" si="1"/>
        <v>0</v>
      </c>
      <c r="G28" s="738"/>
      <c r="H28" s="739"/>
      <c r="I28" s="740"/>
    </row>
    <row r="29" spans="1:9" ht="20.100000000000001" customHeight="1">
      <c r="A29" s="261"/>
      <c r="B29" s="260"/>
      <c r="C29" s="259"/>
      <c r="D29" s="258"/>
      <c r="E29" s="253"/>
      <c r="F29" s="252">
        <f t="shared" si="1"/>
        <v>0</v>
      </c>
      <c r="G29" s="738"/>
      <c r="H29" s="739"/>
      <c r="I29" s="740"/>
    </row>
    <row r="30" spans="1:9" ht="20.100000000000001" customHeight="1">
      <c r="A30" s="261"/>
      <c r="B30" s="260"/>
      <c r="C30" s="259"/>
      <c r="D30" s="258"/>
      <c r="E30" s="253"/>
      <c r="F30" s="252">
        <f t="shared" si="1"/>
        <v>0</v>
      </c>
      <c r="G30" s="738"/>
      <c r="H30" s="739"/>
      <c r="I30" s="740"/>
    </row>
    <row r="31" spans="1:9" ht="20.100000000000001" customHeight="1" thickBot="1">
      <c r="A31" s="257"/>
      <c r="B31" s="256"/>
      <c r="C31" s="255"/>
      <c r="D31" s="254"/>
      <c r="E31" s="253"/>
      <c r="F31" s="252">
        <f t="shared" si="1"/>
        <v>0</v>
      </c>
      <c r="G31" s="738"/>
      <c r="H31" s="739"/>
      <c r="I31" s="740"/>
    </row>
    <row r="32" spans="1:9" ht="20.100000000000001" customHeight="1">
      <c r="A32" s="251" t="s">
        <v>137</v>
      </c>
      <c r="B32" s="251"/>
      <c r="C32" s="250"/>
      <c r="D32" s="249"/>
      <c r="E32" s="248" t="s">
        <v>174</v>
      </c>
      <c r="F32" s="247">
        <f>SUM(F14:F31)</f>
        <v>320000</v>
      </c>
      <c r="G32" s="744"/>
      <c r="H32" s="745"/>
      <c r="I32" s="746"/>
    </row>
    <row r="33" spans="2:9" ht="20.100000000000001" customHeight="1" thickBot="1">
      <c r="B33" s="246"/>
      <c r="D33" s="245"/>
      <c r="E33" s="244" t="s">
        <v>121</v>
      </c>
      <c r="F33" s="284">
        <f>F32</f>
        <v>320000</v>
      </c>
      <c r="G33" s="242"/>
      <c r="H33" s="241"/>
      <c r="I33" s="285" t="s">
        <v>145</v>
      </c>
    </row>
  </sheetData>
  <mergeCells count="26">
    <mergeCell ref="G32:I32"/>
    <mergeCell ref="G26:I26"/>
    <mergeCell ref="G27:I27"/>
    <mergeCell ref="G28:I28"/>
    <mergeCell ref="G29:I29"/>
    <mergeCell ref="G30:I30"/>
    <mergeCell ref="G31:I31"/>
    <mergeCell ref="G25:I25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13:I13"/>
    <mergeCell ref="A7:C9"/>
    <mergeCell ref="F8:G8"/>
    <mergeCell ref="F9:G9"/>
    <mergeCell ref="F10:G10"/>
    <mergeCell ref="B11:C11"/>
    <mergeCell ref="I10:I11"/>
  </mergeCells>
  <phoneticPr fontId="2"/>
  <dataValidations disablePrompts="1" count="1">
    <dataValidation type="list" errorStyle="information" allowBlank="1" showInputMessage="1" showErrorMessage="1" sqref="D14:D31" xr:uid="{00000000-0002-0000-0200-000000000000}">
      <formula1>"式,m,㎡,㎥,個,枚,φ"</formula1>
    </dataValidation>
  </dataValidations>
  <printOptions horizontalCentered="1" gridLinesSet="0"/>
  <pageMargins left="0.59055118110236227" right="0.59055118110236227" top="0.78740157480314965" bottom="0.19685039370078741" header="0.31496062992125984" footer="0.51181102362204722"/>
  <pageSetup paperSize="9" orientation="landscape" horizontalDpi="240" verticalDpi="24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3:AG42"/>
  <sheetViews>
    <sheetView showGridLines="0" view="pageBreakPreview" zoomScale="65" zoomScaleNormal="100" zoomScaleSheetLayoutView="65" workbookViewId="0">
      <selection activeCell="R16" sqref="R16"/>
    </sheetView>
  </sheetViews>
  <sheetFormatPr defaultColWidth="9" defaultRowHeight="13.5"/>
  <cols>
    <col min="1" max="7" width="7.625" style="222" customWidth="1"/>
    <col min="8" max="8" width="9.625" style="222" customWidth="1"/>
    <col min="9" max="9" width="10.625" style="222" customWidth="1"/>
    <col min="10" max="10" width="8.125" style="222" customWidth="1"/>
    <col min="11" max="11" width="6.625" style="222" customWidth="1"/>
    <col min="12" max="12" width="9.625" style="222" customWidth="1"/>
    <col min="13" max="13" width="12.625" style="222" customWidth="1"/>
    <col min="14" max="14" width="8.625" style="222" customWidth="1"/>
    <col min="15" max="16" width="5.625" style="222" customWidth="1"/>
    <col min="17" max="17" width="9.625" style="222" customWidth="1"/>
    <col min="18" max="18" width="12.625" style="222" customWidth="1"/>
    <col min="19" max="19" width="8.625" style="222" customWidth="1"/>
    <col min="20" max="21" width="5.625" style="222" customWidth="1"/>
    <col min="22" max="22" width="9.625" style="222" customWidth="1"/>
    <col min="23" max="23" width="12.625" style="222" customWidth="1"/>
    <col min="24" max="24" width="8.625" style="222" customWidth="1"/>
    <col min="25" max="26" width="5.625" style="222" customWidth="1"/>
    <col min="27" max="27" width="9.625" style="222" customWidth="1"/>
    <col min="28" max="28" width="12.625" style="222" customWidth="1"/>
    <col min="29" max="29" width="8.625" style="222" customWidth="1"/>
    <col min="30" max="31" width="5.625" style="222" customWidth="1"/>
    <col min="32" max="16384" width="9" style="223"/>
  </cols>
  <sheetData>
    <row r="3" spans="1:33" ht="18" customHeight="1"/>
    <row r="4" spans="1:33" s="196" customFormat="1" ht="24.95" customHeight="1" thickBot="1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747" t="s">
        <v>83</v>
      </c>
      <c r="N4" s="747"/>
      <c r="O4" s="747"/>
      <c r="P4" s="747"/>
      <c r="Q4" s="747"/>
      <c r="R4" s="747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</row>
    <row r="5" spans="1:33" s="196" customFormat="1" ht="24.95" customHeight="1" thickTop="1" thickBot="1">
      <c r="A5" s="197"/>
      <c r="B5" s="748" t="s">
        <v>146</v>
      </c>
      <c r="C5" s="748"/>
      <c r="D5" s="748"/>
      <c r="E5" s="748"/>
      <c r="F5" s="748"/>
      <c r="G5" s="748"/>
      <c r="H5" s="748"/>
      <c r="I5" s="748"/>
      <c r="J5" s="197"/>
      <c r="K5" s="198"/>
      <c r="L5" s="198"/>
      <c r="M5" s="198"/>
      <c r="N5" s="198"/>
      <c r="O5" s="198"/>
      <c r="P5" s="198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</row>
    <row r="6" spans="1:33" s="196" customFormat="1" ht="24.95" customHeight="1" thickBot="1">
      <c r="K6" s="197"/>
      <c r="L6" s="749" t="s">
        <v>84</v>
      </c>
      <c r="M6" s="750"/>
      <c r="N6" s="751"/>
      <c r="O6" s="752" t="s">
        <v>85</v>
      </c>
      <c r="P6" s="753"/>
      <c r="Q6" s="749" t="s">
        <v>84</v>
      </c>
      <c r="R6" s="750"/>
      <c r="S6" s="751"/>
      <c r="T6" s="752" t="s">
        <v>85</v>
      </c>
      <c r="U6" s="753"/>
      <c r="V6" s="749" t="s">
        <v>84</v>
      </c>
      <c r="W6" s="750"/>
      <c r="X6" s="751"/>
      <c r="Y6" s="752" t="s">
        <v>85</v>
      </c>
      <c r="Z6" s="753"/>
      <c r="AA6" s="749" t="s">
        <v>84</v>
      </c>
      <c r="AB6" s="750"/>
      <c r="AC6" s="751"/>
      <c r="AD6" s="752" t="s">
        <v>85</v>
      </c>
      <c r="AE6" s="771"/>
    </row>
    <row r="7" spans="1:33" s="196" customFormat="1" ht="24.95" customHeight="1">
      <c r="A7" s="772" t="s">
        <v>79</v>
      </c>
      <c r="B7" s="751"/>
      <c r="C7" s="773" t="str">
        <f>IF('【記入例】請求書 '!B8="","",'【記入例】請求書 '!B8)</f>
        <v>○○○○○大規模修繕工事（必ず担当者に確認すること）</v>
      </c>
      <c r="D7" s="774"/>
      <c r="E7" s="774"/>
      <c r="F7" s="774"/>
      <c r="G7" s="774"/>
      <c r="H7" s="774"/>
      <c r="I7" s="774"/>
      <c r="J7" s="775"/>
      <c r="K7" s="197"/>
      <c r="L7" s="754"/>
      <c r="M7" s="755"/>
      <c r="N7" s="756"/>
      <c r="O7" s="760"/>
      <c r="P7" s="761"/>
      <c r="Q7" s="754"/>
      <c r="R7" s="755"/>
      <c r="S7" s="756"/>
      <c r="T7" s="760"/>
      <c r="U7" s="761"/>
      <c r="V7" s="754"/>
      <c r="W7" s="755"/>
      <c r="X7" s="756"/>
      <c r="Y7" s="760"/>
      <c r="Z7" s="761"/>
      <c r="AA7" s="754"/>
      <c r="AB7" s="755"/>
      <c r="AC7" s="756"/>
      <c r="AD7" s="760"/>
      <c r="AE7" s="761"/>
    </row>
    <row r="8" spans="1:33" s="196" customFormat="1" ht="24.95" customHeight="1">
      <c r="A8" s="764" t="s">
        <v>86</v>
      </c>
      <c r="B8" s="765"/>
      <c r="C8" s="766"/>
      <c r="D8" s="767"/>
      <c r="E8" s="767"/>
      <c r="F8" s="768"/>
      <c r="G8" s="199" t="s">
        <v>87</v>
      </c>
      <c r="H8" s="200" t="s">
        <v>88</v>
      </c>
      <c r="I8" s="769">
        <v>44190</v>
      </c>
      <c r="J8" s="770"/>
      <c r="K8" s="197"/>
      <c r="L8" s="757"/>
      <c r="M8" s="758"/>
      <c r="N8" s="759"/>
      <c r="O8" s="762"/>
      <c r="P8" s="763"/>
      <c r="Q8" s="757"/>
      <c r="R8" s="758"/>
      <c r="S8" s="759"/>
      <c r="T8" s="762"/>
      <c r="U8" s="763"/>
      <c r="V8" s="757"/>
      <c r="W8" s="758"/>
      <c r="X8" s="759"/>
      <c r="Y8" s="762"/>
      <c r="Z8" s="763"/>
      <c r="AA8" s="757"/>
      <c r="AB8" s="758"/>
      <c r="AC8" s="759"/>
      <c r="AD8" s="762"/>
      <c r="AE8" s="763"/>
    </row>
    <row r="9" spans="1:33" s="196" customFormat="1" ht="24.95" customHeight="1">
      <c r="A9" s="764" t="s">
        <v>4</v>
      </c>
      <c r="B9" s="765"/>
      <c r="C9" s="766" t="str">
        <f>IF('【記入例】請求書 '!P10="","",'【記入例】請求書 '!P10)</f>
        <v>001</v>
      </c>
      <c r="D9" s="767"/>
      <c r="E9" s="767"/>
      <c r="F9" s="768"/>
      <c r="G9" s="199" t="s">
        <v>90</v>
      </c>
      <c r="H9" s="200" t="s">
        <v>91</v>
      </c>
      <c r="I9" s="769">
        <v>44247</v>
      </c>
      <c r="J9" s="770"/>
      <c r="K9" s="197"/>
      <c r="L9" s="764" t="s">
        <v>92</v>
      </c>
      <c r="M9" s="765"/>
      <c r="N9" s="776">
        <f>IF(N42=0,"",N42)</f>
        <v>2000000</v>
      </c>
      <c r="O9" s="777"/>
      <c r="P9" s="778"/>
      <c r="Q9" s="764" t="s">
        <v>92</v>
      </c>
      <c r="R9" s="765"/>
      <c r="S9" s="776">
        <f>IF(S42=0,"",S42)</f>
        <v>1000000</v>
      </c>
      <c r="T9" s="777"/>
      <c r="U9" s="778"/>
      <c r="V9" s="764" t="s">
        <v>92</v>
      </c>
      <c r="W9" s="765"/>
      <c r="X9" s="776" t="str">
        <f>IF(X42=0,"",X42)</f>
        <v/>
      </c>
      <c r="Y9" s="777"/>
      <c r="Z9" s="778"/>
      <c r="AA9" s="764" t="s">
        <v>92</v>
      </c>
      <c r="AB9" s="765"/>
      <c r="AC9" s="779" t="str">
        <f>IF(AC42=0,"",AC42)</f>
        <v/>
      </c>
      <c r="AD9" s="780"/>
      <c r="AE9" s="781"/>
      <c r="AG9" s="196" t="s">
        <v>93</v>
      </c>
    </row>
    <row r="10" spans="1:33" s="196" customFormat="1" ht="24.95" customHeight="1">
      <c r="A10" s="764" t="s">
        <v>94</v>
      </c>
      <c r="B10" s="765"/>
      <c r="C10" s="766" t="str">
        <f>IF('【記入例】請求書 '!K6="","",'【記入例】請求書 '!K6)</f>
        <v>株式会社□□□□</v>
      </c>
      <c r="D10" s="767"/>
      <c r="E10" s="767"/>
      <c r="F10" s="768"/>
      <c r="G10" s="782" t="s">
        <v>95</v>
      </c>
      <c r="H10" s="783"/>
      <c r="I10" s="784">
        <f>IF(J42=0,"",J42)</f>
        <v>3000000</v>
      </c>
      <c r="J10" s="785"/>
      <c r="K10" s="197"/>
      <c r="L10" s="764" t="s">
        <v>96</v>
      </c>
      <c r="M10" s="765"/>
      <c r="N10" s="776">
        <f>N9</f>
        <v>2000000</v>
      </c>
      <c r="O10" s="777"/>
      <c r="P10" s="778"/>
      <c r="Q10" s="764" t="s">
        <v>96</v>
      </c>
      <c r="R10" s="765"/>
      <c r="S10" s="776">
        <f>IF(S9="","",N10+S9)</f>
        <v>3000000</v>
      </c>
      <c r="T10" s="777"/>
      <c r="U10" s="778"/>
      <c r="V10" s="764" t="s">
        <v>96</v>
      </c>
      <c r="W10" s="765"/>
      <c r="X10" s="776" t="str">
        <f>IF(X9="","",S10+X9)</f>
        <v/>
      </c>
      <c r="Y10" s="777"/>
      <c r="Z10" s="778"/>
      <c r="AA10" s="764" t="s">
        <v>96</v>
      </c>
      <c r="AB10" s="765"/>
      <c r="AC10" s="779" t="str">
        <f>IF(AC9="","",X10+AC9)</f>
        <v/>
      </c>
      <c r="AD10" s="780"/>
      <c r="AE10" s="781"/>
    </row>
    <row r="11" spans="1:33" s="196" customFormat="1" ht="24.95" customHeight="1">
      <c r="A11" s="764" t="s">
        <v>97</v>
      </c>
      <c r="B11" s="796"/>
      <c r="C11" s="766" t="str">
        <f>IF('【記入例】請求書 '!D25="","",'【記入例】請求書 '!D25)</f>
        <v>○○○○○</v>
      </c>
      <c r="D11" s="767"/>
      <c r="E11" s="767"/>
      <c r="F11" s="768"/>
      <c r="G11" s="797" t="s">
        <v>98</v>
      </c>
      <c r="H11" s="796"/>
      <c r="I11" s="798"/>
      <c r="J11" s="799"/>
      <c r="K11" s="197"/>
      <c r="L11" s="764" t="s">
        <v>99</v>
      </c>
      <c r="M11" s="796"/>
      <c r="N11" s="800">
        <v>0</v>
      </c>
      <c r="O11" s="801"/>
      <c r="P11" s="802"/>
      <c r="Q11" s="764" t="s">
        <v>99</v>
      </c>
      <c r="R11" s="796"/>
      <c r="S11" s="779">
        <f>IF(S9="","",N13)</f>
        <v>2000000</v>
      </c>
      <c r="T11" s="803"/>
      <c r="U11" s="804"/>
      <c r="V11" s="764" t="s">
        <v>99</v>
      </c>
      <c r="W11" s="796"/>
      <c r="X11" s="779" t="str">
        <f>IF(X9="","",S13)</f>
        <v/>
      </c>
      <c r="Y11" s="803"/>
      <c r="Z11" s="804"/>
      <c r="AA11" s="764" t="s">
        <v>99</v>
      </c>
      <c r="AB11" s="796"/>
      <c r="AC11" s="779" t="str">
        <f>IF(AC9="","",X13)</f>
        <v/>
      </c>
      <c r="AD11" s="803"/>
      <c r="AE11" s="804"/>
    </row>
    <row r="12" spans="1:33" s="196" customFormat="1" ht="24.95" customHeight="1" thickBot="1">
      <c r="A12" s="786" t="s">
        <v>100</v>
      </c>
      <c r="B12" s="787"/>
      <c r="C12" s="788" t="s">
        <v>135</v>
      </c>
      <c r="D12" s="789"/>
      <c r="E12" s="790" t="str">
        <f>IF('【記入例】請求書 '!K8="","",'【記入例】請求書 '!K8)</f>
        <v>**-****-****</v>
      </c>
      <c r="F12" s="791"/>
      <c r="G12" s="792" t="s">
        <v>101</v>
      </c>
      <c r="H12" s="793"/>
      <c r="I12" s="794">
        <f>IF(I10="","",SUM(I10:J11))</f>
        <v>3000000</v>
      </c>
      <c r="J12" s="795"/>
      <c r="K12" s="197"/>
      <c r="L12" s="764" t="s">
        <v>102</v>
      </c>
      <c r="M12" s="765"/>
      <c r="N12" s="776">
        <f>N9</f>
        <v>2000000</v>
      </c>
      <c r="O12" s="777"/>
      <c r="P12" s="778"/>
      <c r="Q12" s="764" t="s">
        <v>102</v>
      </c>
      <c r="R12" s="765"/>
      <c r="S12" s="776">
        <f>IF(S9="","",S9)</f>
        <v>1000000</v>
      </c>
      <c r="T12" s="777"/>
      <c r="U12" s="778"/>
      <c r="V12" s="764" t="s">
        <v>102</v>
      </c>
      <c r="W12" s="765"/>
      <c r="X12" s="776" t="str">
        <f>IF(X9="","",X9)</f>
        <v/>
      </c>
      <c r="Y12" s="777"/>
      <c r="Z12" s="778"/>
      <c r="AA12" s="764" t="s">
        <v>102</v>
      </c>
      <c r="AB12" s="765"/>
      <c r="AC12" s="779" t="str">
        <f>IF(AC9="","",AC9)</f>
        <v/>
      </c>
      <c r="AD12" s="780"/>
      <c r="AE12" s="781"/>
    </row>
    <row r="13" spans="1:33" s="196" customFormat="1" ht="24.95" customHeight="1">
      <c r="K13" s="201"/>
      <c r="L13" s="764" t="s">
        <v>103</v>
      </c>
      <c r="M13" s="765"/>
      <c r="N13" s="776">
        <f>N12</f>
        <v>2000000</v>
      </c>
      <c r="O13" s="777"/>
      <c r="P13" s="778"/>
      <c r="Q13" s="764" t="s">
        <v>103</v>
      </c>
      <c r="R13" s="765"/>
      <c r="S13" s="776">
        <f>IF(S9="","",S11+S12)</f>
        <v>3000000</v>
      </c>
      <c r="T13" s="777"/>
      <c r="U13" s="778"/>
      <c r="V13" s="764" t="s">
        <v>103</v>
      </c>
      <c r="W13" s="765"/>
      <c r="X13" s="776" t="str">
        <f>IF(X9="","",X11+X12)</f>
        <v/>
      </c>
      <c r="Y13" s="777"/>
      <c r="Z13" s="778"/>
      <c r="AA13" s="764" t="s">
        <v>103</v>
      </c>
      <c r="AB13" s="765"/>
      <c r="AC13" s="779" t="str">
        <f>IF(AC9="","",AC11+AC12)</f>
        <v/>
      </c>
      <c r="AD13" s="780"/>
      <c r="AE13" s="781"/>
    </row>
    <row r="14" spans="1:33" s="196" customFormat="1" ht="24.95" customHeight="1" thickBo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201"/>
      <c r="L14" s="805" t="s">
        <v>104</v>
      </c>
      <c r="M14" s="806"/>
      <c r="N14" s="807">
        <f>IF(N9="","",I12-N13)</f>
        <v>1000000</v>
      </c>
      <c r="O14" s="808"/>
      <c r="P14" s="809"/>
      <c r="Q14" s="805" t="s">
        <v>104</v>
      </c>
      <c r="R14" s="806"/>
      <c r="S14" s="807">
        <f>IF(S9="","",I12-S13)</f>
        <v>0</v>
      </c>
      <c r="T14" s="808"/>
      <c r="U14" s="809"/>
      <c r="V14" s="805" t="s">
        <v>104</v>
      </c>
      <c r="W14" s="806"/>
      <c r="X14" s="807" t="str">
        <f>IF(X9="","",I12-X13)</f>
        <v/>
      </c>
      <c r="Y14" s="808"/>
      <c r="Z14" s="809"/>
      <c r="AA14" s="805" t="s">
        <v>104</v>
      </c>
      <c r="AB14" s="806"/>
      <c r="AC14" s="810" t="str">
        <f>IF(AC9="","",I12-AC13)</f>
        <v/>
      </c>
      <c r="AD14" s="811"/>
      <c r="AE14" s="812"/>
    </row>
    <row r="15" spans="1:33" s="196" customFormat="1" ht="24.95" customHeight="1">
      <c r="A15" s="819" t="s">
        <v>105</v>
      </c>
      <c r="B15" s="821" t="s">
        <v>106</v>
      </c>
      <c r="C15" s="823" t="s">
        <v>107</v>
      </c>
      <c r="D15" s="824"/>
      <c r="E15" s="824"/>
      <c r="F15" s="825"/>
      <c r="G15" s="821" t="s">
        <v>108</v>
      </c>
      <c r="H15" s="829">
        <v>44896</v>
      </c>
      <c r="I15" s="830"/>
      <c r="J15" s="830"/>
      <c r="K15" s="831"/>
      <c r="L15" s="224" t="s">
        <v>122</v>
      </c>
      <c r="M15" s="813">
        <v>44946</v>
      </c>
      <c r="N15" s="813"/>
      <c r="O15" s="813"/>
      <c r="P15" s="814"/>
      <c r="Q15" s="224" t="s">
        <v>123</v>
      </c>
      <c r="R15" s="813">
        <v>44977</v>
      </c>
      <c r="S15" s="813"/>
      <c r="T15" s="813"/>
      <c r="U15" s="814"/>
      <c r="V15" s="225" t="s">
        <v>124</v>
      </c>
      <c r="W15" s="813" t="s">
        <v>127</v>
      </c>
      <c r="X15" s="813"/>
      <c r="Y15" s="813"/>
      <c r="Z15" s="814"/>
      <c r="AA15" s="225" t="s">
        <v>125</v>
      </c>
      <c r="AB15" s="813" t="s">
        <v>127</v>
      </c>
      <c r="AC15" s="813"/>
      <c r="AD15" s="813"/>
      <c r="AE15" s="814"/>
    </row>
    <row r="16" spans="1:33" s="196" customFormat="1" ht="24.95" customHeight="1" thickBot="1">
      <c r="A16" s="820"/>
      <c r="B16" s="822"/>
      <c r="C16" s="826"/>
      <c r="D16" s="827"/>
      <c r="E16" s="827"/>
      <c r="F16" s="828"/>
      <c r="G16" s="822"/>
      <c r="H16" s="202" t="s">
        <v>109</v>
      </c>
      <c r="I16" s="202" t="s">
        <v>110</v>
      </c>
      <c r="J16" s="815" t="s">
        <v>111</v>
      </c>
      <c r="K16" s="816"/>
      <c r="L16" s="203" t="s">
        <v>112</v>
      </c>
      <c r="M16" s="202" t="s">
        <v>113</v>
      </c>
      <c r="N16" s="815" t="s">
        <v>114</v>
      </c>
      <c r="O16" s="817"/>
      <c r="P16" s="818"/>
      <c r="Q16" s="203" t="s">
        <v>112</v>
      </c>
      <c r="R16" s="202" t="s">
        <v>115</v>
      </c>
      <c r="S16" s="815" t="s">
        <v>116</v>
      </c>
      <c r="T16" s="817"/>
      <c r="U16" s="818"/>
      <c r="V16" s="203" t="s">
        <v>112</v>
      </c>
      <c r="W16" s="202" t="s">
        <v>117</v>
      </c>
      <c r="X16" s="815" t="s">
        <v>118</v>
      </c>
      <c r="Y16" s="817"/>
      <c r="Z16" s="818"/>
      <c r="AA16" s="203" t="s">
        <v>112</v>
      </c>
      <c r="AB16" s="202" t="s">
        <v>119</v>
      </c>
      <c r="AC16" s="815" t="s">
        <v>120</v>
      </c>
      <c r="AD16" s="817"/>
      <c r="AE16" s="818"/>
    </row>
    <row r="17" spans="1:31" s="196" customFormat="1" ht="24.95" customHeight="1">
      <c r="A17" s="204"/>
      <c r="B17" s="205"/>
      <c r="C17" s="842"/>
      <c r="D17" s="843"/>
      <c r="E17" s="843"/>
      <c r="F17" s="844"/>
      <c r="G17" s="206"/>
      <c r="H17" s="205"/>
      <c r="I17" s="207"/>
      <c r="J17" s="845"/>
      <c r="K17" s="846"/>
      <c r="L17" s="208"/>
      <c r="M17" s="209"/>
      <c r="N17" s="847"/>
      <c r="O17" s="848"/>
      <c r="P17" s="849"/>
      <c r="Q17" s="210"/>
      <c r="R17" s="205"/>
      <c r="S17" s="847"/>
      <c r="T17" s="850"/>
      <c r="U17" s="851"/>
      <c r="V17" s="204"/>
      <c r="W17" s="205"/>
      <c r="X17" s="847"/>
      <c r="Y17" s="850"/>
      <c r="Z17" s="851"/>
      <c r="AA17" s="210"/>
      <c r="AB17" s="205"/>
      <c r="AC17" s="847"/>
      <c r="AD17" s="850"/>
      <c r="AE17" s="851"/>
    </row>
    <row r="18" spans="1:31" s="196" customFormat="1" ht="24.95" customHeight="1">
      <c r="A18" s="211"/>
      <c r="B18" s="212"/>
      <c r="C18" s="832" t="s">
        <v>129</v>
      </c>
      <c r="D18" s="833"/>
      <c r="E18" s="833"/>
      <c r="F18" s="834"/>
      <c r="G18" s="231" t="s">
        <v>130</v>
      </c>
      <c r="H18" s="232">
        <v>1</v>
      </c>
      <c r="I18" s="233"/>
      <c r="J18" s="835">
        <v>1000000</v>
      </c>
      <c r="K18" s="836"/>
      <c r="L18" s="234">
        <v>1</v>
      </c>
      <c r="M18" s="232"/>
      <c r="N18" s="835">
        <v>1000000</v>
      </c>
      <c r="O18" s="837"/>
      <c r="P18" s="838"/>
      <c r="Q18" s="235"/>
      <c r="R18" s="232"/>
      <c r="S18" s="835"/>
      <c r="T18" s="837"/>
      <c r="U18" s="838"/>
      <c r="V18" s="234"/>
      <c r="W18" s="232"/>
      <c r="X18" s="835"/>
      <c r="Y18" s="837"/>
      <c r="Z18" s="838"/>
      <c r="AA18" s="214"/>
      <c r="AB18" s="212"/>
      <c r="AC18" s="839"/>
      <c r="AD18" s="840"/>
      <c r="AE18" s="841"/>
    </row>
    <row r="19" spans="1:31" s="196" customFormat="1" ht="24.95" customHeight="1">
      <c r="A19" s="211"/>
      <c r="B19" s="212"/>
      <c r="C19" s="832" t="s">
        <v>129</v>
      </c>
      <c r="D19" s="833"/>
      <c r="E19" s="833"/>
      <c r="F19" s="834"/>
      <c r="G19" s="231" t="s">
        <v>130</v>
      </c>
      <c r="H19" s="232">
        <v>1</v>
      </c>
      <c r="I19" s="236"/>
      <c r="J19" s="835">
        <v>1000000</v>
      </c>
      <c r="K19" s="836"/>
      <c r="L19" s="237"/>
      <c r="M19" s="238"/>
      <c r="N19" s="835"/>
      <c r="O19" s="852"/>
      <c r="P19" s="853"/>
      <c r="Q19" s="235">
        <v>1</v>
      </c>
      <c r="R19" s="232"/>
      <c r="S19" s="835">
        <v>1000000</v>
      </c>
      <c r="T19" s="837"/>
      <c r="U19" s="838"/>
      <c r="V19" s="234"/>
      <c r="W19" s="232"/>
      <c r="X19" s="835"/>
      <c r="Y19" s="837"/>
      <c r="Z19" s="838"/>
      <c r="AA19" s="214"/>
      <c r="AB19" s="212"/>
      <c r="AC19" s="839"/>
      <c r="AD19" s="840"/>
      <c r="AE19" s="841"/>
    </row>
    <row r="20" spans="1:31" s="196" customFormat="1" ht="24.95" customHeight="1">
      <c r="A20" s="211"/>
      <c r="B20" s="212"/>
      <c r="C20" s="832" t="s">
        <v>129</v>
      </c>
      <c r="D20" s="833"/>
      <c r="E20" s="833"/>
      <c r="F20" s="834"/>
      <c r="G20" s="231" t="s">
        <v>130</v>
      </c>
      <c r="H20" s="232">
        <v>1</v>
      </c>
      <c r="I20" s="236"/>
      <c r="J20" s="835">
        <v>1000000</v>
      </c>
      <c r="K20" s="836"/>
      <c r="L20" s="234">
        <v>1</v>
      </c>
      <c r="M20" s="232"/>
      <c r="N20" s="835">
        <v>1000000</v>
      </c>
      <c r="O20" s="837"/>
      <c r="P20" s="838"/>
      <c r="Q20" s="235"/>
      <c r="R20" s="232"/>
      <c r="S20" s="835"/>
      <c r="T20" s="837"/>
      <c r="U20" s="838"/>
      <c r="V20" s="234"/>
      <c r="W20" s="232"/>
      <c r="X20" s="835"/>
      <c r="Y20" s="837"/>
      <c r="Z20" s="838"/>
      <c r="AA20" s="214"/>
      <c r="AB20" s="212"/>
      <c r="AC20" s="839"/>
      <c r="AD20" s="840"/>
      <c r="AE20" s="841"/>
    </row>
    <row r="21" spans="1:31" s="196" customFormat="1" ht="24.95" customHeight="1">
      <c r="A21" s="211"/>
      <c r="B21" s="212"/>
      <c r="C21" s="832"/>
      <c r="D21" s="833"/>
      <c r="E21" s="833"/>
      <c r="F21" s="834"/>
      <c r="G21" s="231"/>
      <c r="H21" s="232"/>
      <c r="I21" s="236"/>
      <c r="J21" s="835"/>
      <c r="K21" s="836"/>
      <c r="L21" s="234"/>
      <c r="M21" s="232"/>
      <c r="N21" s="835"/>
      <c r="O21" s="837"/>
      <c r="P21" s="838"/>
      <c r="Q21" s="235"/>
      <c r="R21" s="232"/>
      <c r="S21" s="835"/>
      <c r="T21" s="837"/>
      <c r="U21" s="838"/>
      <c r="V21" s="234"/>
      <c r="W21" s="232"/>
      <c r="X21" s="835"/>
      <c r="Y21" s="837"/>
      <c r="Z21" s="838"/>
      <c r="AA21" s="214"/>
      <c r="AB21" s="212"/>
      <c r="AC21" s="839"/>
      <c r="AD21" s="840"/>
      <c r="AE21" s="841"/>
    </row>
    <row r="22" spans="1:31" s="196" customFormat="1" ht="24.95" customHeight="1">
      <c r="A22" s="211"/>
      <c r="B22" s="212"/>
      <c r="C22" s="832"/>
      <c r="D22" s="833"/>
      <c r="E22" s="833"/>
      <c r="F22" s="834"/>
      <c r="G22" s="232"/>
      <c r="H22" s="232"/>
      <c r="I22" s="236"/>
      <c r="J22" s="835"/>
      <c r="K22" s="836"/>
      <c r="L22" s="234"/>
      <c r="M22" s="232"/>
      <c r="N22" s="835"/>
      <c r="O22" s="837"/>
      <c r="P22" s="838"/>
      <c r="Q22" s="235"/>
      <c r="R22" s="232"/>
      <c r="S22" s="835"/>
      <c r="T22" s="837"/>
      <c r="U22" s="838"/>
      <c r="V22" s="234"/>
      <c r="W22" s="232"/>
      <c r="X22" s="835"/>
      <c r="Y22" s="837"/>
      <c r="Z22" s="838"/>
      <c r="AA22" s="214"/>
      <c r="AB22" s="212"/>
      <c r="AC22" s="839"/>
      <c r="AD22" s="840"/>
      <c r="AE22" s="841"/>
    </row>
    <row r="23" spans="1:31" s="196" customFormat="1" ht="24.95" customHeight="1">
      <c r="A23" s="211"/>
      <c r="B23" s="212"/>
      <c r="C23" s="832"/>
      <c r="D23" s="833"/>
      <c r="E23" s="833"/>
      <c r="F23" s="834"/>
      <c r="G23" s="232"/>
      <c r="H23" s="232"/>
      <c r="I23" s="236"/>
      <c r="J23" s="835"/>
      <c r="K23" s="836"/>
      <c r="L23" s="234"/>
      <c r="M23" s="232"/>
      <c r="N23" s="835"/>
      <c r="O23" s="852"/>
      <c r="P23" s="853"/>
      <c r="Q23" s="235"/>
      <c r="R23" s="232"/>
      <c r="S23" s="835"/>
      <c r="T23" s="837"/>
      <c r="U23" s="838"/>
      <c r="V23" s="234"/>
      <c r="W23" s="232"/>
      <c r="X23" s="835"/>
      <c r="Y23" s="837"/>
      <c r="Z23" s="838"/>
      <c r="AA23" s="214"/>
      <c r="AB23" s="212"/>
      <c r="AC23" s="839"/>
      <c r="AD23" s="840"/>
      <c r="AE23" s="841"/>
    </row>
    <row r="24" spans="1:31" s="196" customFormat="1" ht="24.95" customHeight="1">
      <c r="A24" s="211"/>
      <c r="B24" s="212"/>
      <c r="C24" s="854"/>
      <c r="D24" s="855"/>
      <c r="E24" s="855"/>
      <c r="F24" s="856"/>
      <c r="G24" s="212"/>
      <c r="H24" s="212"/>
      <c r="I24" s="215"/>
      <c r="J24" s="839"/>
      <c r="K24" s="857"/>
      <c r="L24" s="211"/>
      <c r="M24" s="212"/>
      <c r="N24" s="839"/>
      <c r="O24" s="858"/>
      <c r="P24" s="859"/>
      <c r="Q24" s="214"/>
      <c r="R24" s="212"/>
      <c r="S24" s="839"/>
      <c r="T24" s="840"/>
      <c r="U24" s="841"/>
      <c r="V24" s="211"/>
      <c r="W24" s="212"/>
      <c r="X24" s="839"/>
      <c r="Y24" s="840"/>
      <c r="Z24" s="841"/>
      <c r="AA24" s="214"/>
      <c r="AB24" s="212"/>
      <c r="AC24" s="839"/>
      <c r="AD24" s="840"/>
      <c r="AE24" s="841"/>
    </row>
    <row r="25" spans="1:31" s="196" customFormat="1" ht="24.95" customHeight="1">
      <c r="A25" s="211"/>
      <c r="B25" s="212"/>
      <c r="C25" s="854"/>
      <c r="D25" s="855"/>
      <c r="E25" s="855"/>
      <c r="F25" s="856"/>
      <c r="G25" s="212"/>
      <c r="H25" s="212"/>
      <c r="I25" s="212"/>
      <c r="J25" s="854"/>
      <c r="K25" s="860"/>
      <c r="L25" s="211"/>
      <c r="M25" s="212"/>
      <c r="N25" s="839"/>
      <c r="O25" s="840"/>
      <c r="P25" s="841"/>
      <c r="Q25" s="214"/>
      <c r="R25" s="212"/>
      <c r="S25" s="839"/>
      <c r="T25" s="840"/>
      <c r="U25" s="841"/>
      <c r="V25" s="211"/>
      <c r="W25" s="212"/>
      <c r="X25" s="839"/>
      <c r="Y25" s="840"/>
      <c r="Z25" s="841"/>
      <c r="AA25" s="214"/>
      <c r="AB25" s="212"/>
      <c r="AC25" s="839"/>
      <c r="AD25" s="840"/>
      <c r="AE25" s="841"/>
    </row>
    <row r="26" spans="1:31" s="196" customFormat="1" ht="24.95" customHeight="1">
      <c r="A26" s="211"/>
      <c r="B26" s="212"/>
      <c r="C26" s="854"/>
      <c r="D26" s="855"/>
      <c r="E26" s="855"/>
      <c r="F26" s="856"/>
      <c r="G26" s="212"/>
      <c r="H26" s="212"/>
      <c r="I26" s="212"/>
      <c r="J26" s="854"/>
      <c r="K26" s="860"/>
      <c r="L26" s="211"/>
      <c r="M26" s="212"/>
      <c r="N26" s="839"/>
      <c r="O26" s="840"/>
      <c r="P26" s="841"/>
      <c r="Q26" s="214"/>
      <c r="R26" s="212"/>
      <c r="S26" s="839"/>
      <c r="T26" s="840"/>
      <c r="U26" s="841"/>
      <c r="V26" s="211"/>
      <c r="W26" s="212"/>
      <c r="X26" s="839"/>
      <c r="Y26" s="840"/>
      <c r="Z26" s="841"/>
      <c r="AA26" s="214"/>
      <c r="AB26" s="212"/>
      <c r="AC26" s="839"/>
      <c r="AD26" s="840"/>
      <c r="AE26" s="841"/>
    </row>
    <row r="27" spans="1:31" s="196" customFormat="1" ht="24.95" customHeight="1">
      <c r="A27" s="211"/>
      <c r="B27" s="212"/>
      <c r="C27" s="854"/>
      <c r="D27" s="855"/>
      <c r="E27" s="855"/>
      <c r="F27" s="856"/>
      <c r="G27" s="212"/>
      <c r="H27" s="212"/>
      <c r="I27" s="212"/>
      <c r="J27" s="854"/>
      <c r="K27" s="860"/>
      <c r="L27" s="211"/>
      <c r="M27" s="212"/>
      <c r="N27" s="839"/>
      <c r="O27" s="840"/>
      <c r="P27" s="841"/>
      <c r="Q27" s="214"/>
      <c r="R27" s="212"/>
      <c r="S27" s="839"/>
      <c r="T27" s="840"/>
      <c r="U27" s="841"/>
      <c r="V27" s="211"/>
      <c r="W27" s="212"/>
      <c r="X27" s="839"/>
      <c r="Y27" s="840"/>
      <c r="Z27" s="841"/>
      <c r="AA27" s="214"/>
      <c r="AB27" s="212"/>
      <c r="AC27" s="839"/>
      <c r="AD27" s="840"/>
      <c r="AE27" s="841"/>
    </row>
    <row r="28" spans="1:31" s="196" customFormat="1" ht="24.95" customHeight="1">
      <c r="A28" s="211"/>
      <c r="B28" s="212"/>
      <c r="C28" s="854"/>
      <c r="D28" s="855"/>
      <c r="E28" s="855"/>
      <c r="F28" s="856"/>
      <c r="G28" s="212"/>
      <c r="H28" s="212"/>
      <c r="I28" s="212"/>
      <c r="J28" s="854"/>
      <c r="K28" s="860"/>
      <c r="L28" s="211"/>
      <c r="M28" s="212"/>
      <c r="N28" s="839"/>
      <c r="O28" s="840"/>
      <c r="P28" s="841"/>
      <c r="Q28" s="214"/>
      <c r="R28" s="212"/>
      <c r="S28" s="839"/>
      <c r="T28" s="840"/>
      <c r="U28" s="841"/>
      <c r="V28" s="211"/>
      <c r="W28" s="212"/>
      <c r="X28" s="839"/>
      <c r="Y28" s="840"/>
      <c r="Z28" s="841"/>
      <c r="AA28" s="214"/>
      <c r="AB28" s="212"/>
      <c r="AC28" s="839"/>
      <c r="AD28" s="840"/>
      <c r="AE28" s="841"/>
    </row>
    <row r="29" spans="1:31" s="196" customFormat="1" ht="24.95" customHeight="1">
      <c r="A29" s="211"/>
      <c r="B29" s="212"/>
      <c r="C29" s="854"/>
      <c r="D29" s="855"/>
      <c r="E29" s="855"/>
      <c r="F29" s="856"/>
      <c r="G29" s="212"/>
      <c r="H29" s="212"/>
      <c r="I29" s="212"/>
      <c r="J29" s="854"/>
      <c r="K29" s="860"/>
      <c r="L29" s="211"/>
      <c r="M29" s="212"/>
      <c r="N29" s="839"/>
      <c r="O29" s="840"/>
      <c r="P29" s="841"/>
      <c r="Q29" s="214"/>
      <c r="R29" s="212"/>
      <c r="S29" s="839"/>
      <c r="T29" s="840"/>
      <c r="U29" s="841"/>
      <c r="V29" s="211"/>
      <c r="W29" s="212"/>
      <c r="X29" s="839"/>
      <c r="Y29" s="840"/>
      <c r="Z29" s="841"/>
      <c r="AA29" s="214"/>
      <c r="AB29" s="212"/>
      <c r="AC29" s="839"/>
      <c r="AD29" s="840"/>
      <c r="AE29" s="841"/>
    </row>
    <row r="30" spans="1:31" s="196" customFormat="1" ht="24.95" customHeight="1">
      <c r="A30" s="211"/>
      <c r="B30" s="212"/>
      <c r="C30" s="854"/>
      <c r="D30" s="855"/>
      <c r="E30" s="855"/>
      <c r="F30" s="856"/>
      <c r="G30" s="212"/>
      <c r="H30" s="212"/>
      <c r="I30" s="212"/>
      <c r="J30" s="854"/>
      <c r="K30" s="860"/>
      <c r="L30" s="211"/>
      <c r="M30" s="212"/>
      <c r="N30" s="839"/>
      <c r="O30" s="840"/>
      <c r="P30" s="841"/>
      <c r="Q30" s="214"/>
      <c r="R30" s="212"/>
      <c r="S30" s="839"/>
      <c r="T30" s="840"/>
      <c r="U30" s="841"/>
      <c r="V30" s="211"/>
      <c r="W30" s="212"/>
      <c r="X30" s="839"/>
      <c r="Y30" s="840"/>
      <c r="Z30" s="841"/>
      <c r="AA30" s="214"/>
      <c r="AB30" s="212"/>
      <c r="AC30" s="839"/>
      <c r="AD30" s="840"/>
      <c r="AE30" s="841"/>
    </row>
    <row r="31" spans="1:31" s="196" customFormat="1" ht="24.95" customHeight="1">
      <c r="A31" s="211"/>
      <c r="B31" s="212"/>
      <c r="C31" s="854"/>
      <c r="D31" s="855"/>
      <c r="E31" s="855"/>
      <c r="F31" s="856"/>
      <c r="G31" s="212"/>
      <c r="H31" s="212"/>
      <c r="I31" s="212"/>
      <c r="J31" s="854"/>
      <c r="K31" s="860"/>
      <c r="L31" s="211"/>
      <c r="M31" s="212"/>
      <c r="N31" s="839"/>
      <c r="O31" s="840"/>
      <c r="P31" s="841"/>
      <c r="Q31" s="214"/>
      <c r="R31" s="212"/>
      <c r="S31" s="839"/>
      <c r="T31" s="840"/>
      <c r="U31" s="841"/>
      <c r="V31" s="211"/>
      <c r="W31" s="212"/>
      <c r="X31" s="839"/>
      <c r="Y31" s="840"/>
      <c r="Z31" s="841"/>
      <c r="AA31" s="214"/>
      <c r="AB31" s="212"/>
      <c r="AC31" s="839"/>
      <c r="AD31" s="840"/>
      <c r="AE31" s="841"/>
    </row>
    <row r="32" spans="1:31" s="196" customFormat="1" ht="24.95" customHeight="1">
      <c r="A32" s="211"/>
      <c r="B32" s="212"/>
      <c r="C32" s="854"/>
      <c r="D32" s="855"/>
      <c r="E32" s="855"/>
      <c r="F32" s="856"/>
      <c r="G32" s="212"/>
      <c r="H32" s="212"/>
      <c r="I32" s="212"/>
      <c r="J32" s="854"/>
      <c r="K32" s="860"/>
      <c r="L32" s="211"/>
      <c r="M32" s="212"/>
      <c r="N32" s="839"/>
      <c r="O32" s="840"/>
      <c r="P32" s="841"/>
      <c r="Q32" s="214"/>
      <c r="R32" s="212"/>
      <c r="S32" s="839"/>
      <c r="T32" s="840"/>
      <c r="U32" s="841"/>
      <c r="V32" s="211"/>
      <c r="W32" s="212"/>
      <c r="X32" s="839"/>
      <c r="Y32" s="840"/>
      <c r="Z32" s="841"/>
      <c r="AA32" s="214"/>
      <c r="AB32" s="212"/>
      <c r="AC32" s="839"/>
      <c r="AD32" s="840"/>
      <c r="AE32" s="841"/>
    </row>
    <row r="33" spans="1:31" s="196" customFormat="1" ht="24.95" customHeight="1">
      <c r="A33" s="211"/>
      <c r="B33" s="212"/>
      <c r="C33" s="854"/>
      <c r="D33" s="855"/>
      <c r="E33" s="855"/>
      <c r="F33" s="856"/>
      <c r="G33" s="212"/>
      <c r="H33" s="212"/>
      <c r="I33" s="212"/>
      <c r="J33" s="854"/>
      <c r="K33" s="860"/>
      <c r="L33" s="211"/>
      <c r="M33" s="212"/>
      <c r="N33" s="839"/>
      <c r="O33" s="840"/>
      <c r="P33" s="841"/>
      <c r="Q33" s="214"/>
      <c r="R33" s="212"/>
      <c r="S33" s="839"/>
      <c r="T33" s="840"/>
      <c r="U33" s="841"/>
      <c r="V33" s="211"/>
      <c r="W33" s="212"/>
      <c r="X33" s="839"/>
      <c r="Y33" s="840"/>
      <c r="Z33" s="841"/>
      <c r="AA33" s="214"/>
      <c r="AB33" s="212"/>
      <c r="AC33" s="839"/>
      <c r="AD33" s="840"/>
      <c r="AE33" s="841"/>
    </row>
    <row r="34" spans="1:31" s="196" customFormat="1" ht="24.95" customHeight="1">
      <c r="A34" s="211"/>
      <c r="B34" s="212"/>
      <c r="C34" s="854"/>
      <c r="D34" s="855"/>
      <c r="E34" s="855"/>
      <c r="F34" s="856"/>
      <c r="G34" s="212"/>
      <c r="H34" s="212"/>
      <c r="I34" s="212"/>
      <c r="J34" s="854"/>
      <c r="K34" s="860"/>
      <c r="L34" s="211"/>
      <c r="M34" s="212"/>
      <c r="N34" s="839"/>
      <c r="O34" s="840"/>
      <c r="P34" s="841"/>
      <c r="Q34" s="214"/>
      <c r="R34" s="212"/>
      <c r="S34" s="839"/>
      <c r="T34" s="840"/>
      <c r="U34" s="841"/>
      <c r="V34" s="211"/>
      <c r="W34" s="212"/>
      <c r="X34" s="839"/>
      <c r="Y34" s="840"/>
      <c r="Z34" s="841"/>
      <c r="AA34" s="214"/>
      <c r="AB34" s="212"/>
      <c r="AC34" s="839"/>
      <c r="AD34" s="840"/>
      <c r="AE34" s="841"/>
    </row>
    <row r="35" spans="1:31" s="196" customFormat="1" ht="24.95" customHeight="1">
      <c r="A35" s="211"/>
      <c r="B35" s="212"/>
      <c r="C35" s="854"/>
      <c r="D35" s="855"/>
      <c r="E35" s="855"/>
      <c r="F35" s="856"/>
      <c r="G35" s="212"/>
      <c r="H35" s="212"/>
      <c r="I35" s="212"/>
      <c r="J35" s="854"/>
      <c r="K35" s="860"/>
      <c r="L35" s="211"/>
      <c r="M35" s="212"/>
      <c r="N35" s="839"/>
      <c r="O35" s="840"/>
      <c r="P35" s="841"/>
      <c r="Q35" s="214"/>
      <c r="R35" s="212"/>
      <c r="S35" s="839"/>
      <c r="T35" s="840"/>
      <c r="U35" s="841"/>
      <c r="V35" s="211"/>
      <c r="W35" s="212"/>
      <c r="X35" s="839"/>
      <c r="Y35" s="840"/>
      <c r="Z35" s="841"/>
      <c r="AA35" s="214"/>
      <c r="AB35" s="212"/>
      <c r="AC35" s="839"/>
      <c r="AD35" s="840"/>
      <c r="AE35" s="841"/>
    </row>
    <row r="36" spans="1:31" s="196" customFormat="1" ht="24.95" customHeight="1">
      <c r="A36" s="211"/>
      <c r="B36" s="212"/>
      <c r="C36" s="854"/>
      <c r="D36" s="855"/>
      <c r="E36" s="855"/>
      <c r="F36" s="856"/>
      <c r="G36" s="212"/>
      <c r="H36" s="212"/>
      <c r="I36" s="212"/>
      <c r="J36" s="854"/>
      <c r="K36" s="860"/>
      <c r="L36" s="211"/>
      <c r="M36" s="212"/>
      <c r="N36" s="839"/>
      <c r="O36" s="840"/>
      <c r="P36" s="841"/>
      <c r="Q36" s="214"/>
      <c r="R36" s="212"/>
      <c r="S36" s="839"/>
      <c r="T36" s="840"/>
      <c r="U36" s="841"/>
      <c r="V36" s="211"/>
      <c r="W36" s="212"/>
      <c r="X36" s="839"/>
      <c r="Y36" s="840"/>
      <c r="Z36" s="841"/>
      <c r="AA36" s="214"/>
      <c r="AB36" s="212"/>
      <c r="AC36" s="839"/>
      <c r="AD36" s="840"/>
      <c r="AE36" s="841"/>
    </row>
    <row r="37" spans="1:31" s="196" customFormat="1" ht="24.95" customHeight="1">
      <c r="A37" s="211"/>
      <c r="B37" s="212"/>
      <c r="C37" s="854"/>
      <c r="D37" s="855"/>
      <c r="E37" s="855"/>
      <c r="F37" s="856"/>
      <c r="G37" s="212"/>
      <c r="H37" s="212"/>
      <c r="I37" s="212"/>
      <c r="J37" s="854"/>
      <c r="K37" s="860"/>
      <c r="L37" s="211"/>
      <c r="M37" s="212"/>
      <c r="N37" s="839"/>
      <c r="O37" s="840"/>
      <c r="P37" s="841"/>
      <c r="Q37" s="214"/>
      <c r="R37" s="212"/>
      <c r="S37" s="839"/>
      <c r="T37" s="840"/>
      <c r="U37" s="841"/>
      <c r="V37" s="211"/>
      <c r="W37" s="212"/>
      <c r="X37" s="839"/>
      <c r="Y37" s="840"/>
      <c r="Z37" s="841"/>
      <c r="AA37" s="214"/>
      <c r="AB37" s="212"/>
      <c r="AC37" s="839"/>
      <c r="AD37" s="840"/>
      <c r="AE37" s="841"/>
    </row>
    <row r="38" spans="1:31" s="196" customFormat="1" ht="24.95" customHeight="1">
      <c r="A38" s="211"/>
      <c r="B38" s="212"/>
      <c r="C38" s="854"/>
      <c r="D38" s="855"/>
      <c r="E38" s="855"/>
      <c r="F38" s="856"/>
      <c r="G38" s="212"/>
      <c r="H38" s="212"/>
      <c r="I38" s="212"/>
      <c r="J38" s="854"/>
      <c r="K38" s="860"/>
      <c r="L38" s="211"/>
      <c r="M38" s="212"/>
      <c r="N38" s="839"/>
      <c r="O38" s="840"/>
      <c r="P38" s="841"/>
      <c r="Q38" s="214"/>
      <c r="R38" s="212"/>
      <c r="S38" s="839"/>
      <c r="T38" s="840"/>
      <c r="U38" s="841"/>
      <c r="V38" s="211"/>
      <c r="W38" s="212"/>
      <c r="X38" s="839"/>
      <c r="Y38" s="840"/>
      <c r="Z38" s="841"/>
      <c r="AA38" s="214"/>
      <c r="AB38" s="212"/>
      <c r="AC38" s="839"/>
      <c r="AD38" s="840"/>
      <c r="AE38" s="841"/>
    </row>
    <row r="39" spans="1:31" s="196" customFormat="1" ht="24.95" customHeight="1">
      <c r="A39" s="211"/>
      <c r="B39" s="212"/>
      <c r="C39" s="854"/>
      <c r="D39" s="855"/>
      <c r="E39" s="855"/>
      <c r="F39" s="856"/>
      <c r="G39" s="212"/>
      <c r="H39" s="212"/>
      <c r="I39" s="212"/>
      <c r="J39" s="854"/>
      <c r="K39" s="860"/>
      <c r="L39" s="211"/>
      <c r="M39" s="212"/>
      <c r="N39" s="839"/>
      <c r="O39" s="840"/>
      <c r="P39" s="841"/>
      <c r="Q39" s="214"/>
      <c r="R39" s="212"/>
      <c r="S39" s="839"/>
      <c r="T39" s="840"/>
      <c r="U39" s="841"/>
      <c r="V39" s="211"/>
      <c r="W39" s="212"/>
      <c r="X39" s="839"/>
      <c r="Y39" s="840"/>
      <c r="Z39" s="841"/>
      <c r="AA39" s="214"/>
      <c r="AB39" s="212"/>
      <c r="AC39" s="839"/>
      <c r="AD39" s="840"/>
      <c r="AE39" s="841"/>
    </row>
    <row r="40" spans="1:31" s="196" customFormat="1" ht="24.95" customHeight="1">
      <c r="A40" s="211"/>
      <c r="B40" s="212"/>
      <c r="C40" s="854"/>
      <c r="D40" s="855"/>
      <c r="E40" s="855"/>
      <c r="F40" s="856"/>
      <c r="G40" s="212"/>
      <c r="H40" s="212"/>
      <c r="I40" s="212"/>
      <c r="J40" s="854"/>
      <c r="K40" s="860"/>
      <c r="L40" s="211"/>
      <c r="M40" s="212"/>
      <c r="N40" s="839"/>
      <c r="O40" s="840"/>
      <c r="P40" s="841"/>
      <c r="Q40" s="214"/>
      <c r="R40" s="212"/>
      <c r="S40" s="839"/>
      <c r="T40" s="840"/>
      <c r="U40" s="841"/>
      <c r="V40" s="211"/>
      <c r="W40" s="212"/>
      <c r="X40" s="839"/>
      <c r="Y40" s="840"/>
      <c r="Z40" s="841"/>
      <c r="AA40" s="214"/>
      <c r="AB40" s="212"/>
      <c r="AC40" s="839"/>
      <c r="AD40" s="840"/>
      <c r="AE40" s="841"/>
    </row>
    <row r="41" spans="1:31" s="196" customFormat="1" ht="24.95" customHeight="1">
      <c r="A41" s="216"/>
      <c r="B41" s="217"/>
      <c r="C41" s="854"/>
      <c r="D41" s="855"/>
      <c r="E41" s="855"/>
      <c r="F41" s="856"/>
      <c r="G41" s="217"/>
      <c r="H41" s="217"/>
      <c r="I41" s="217"/>
      <c r="J41" s="854"/>
      <c r="K41" s="860"/>
      <c r="L41" s="216"/>
      <c r="M41" s="217"/>
      <c r="N41" s="839"/>
      <c r="O41" s="840"/>
      <c r="P41" s="841"/>
      <c r="Q41" s="218"/>
      <c r="R41" s="217"/>
      <c r="S41" s="839"/>
      <c r="T41" s="840"/>
      <c r="U41" s="841"/>
      <c r="V41" s="216"/>
      <c r="W41" s="217"/>
      <c r="X41" s="839"/>
      <c r="Y41" s="840"/>
      <c r="Z41" s="841"/>
      <c r="AA41" s="218"/>
      <c r="AB41" s="217"/>
      <c r="AC41" s="839"/>
      <c r="AD41" s="840"/>
      <c r="AE41" s="841"/>
    </row>
    <row r="42" spans="1:31" s="196" customFormat="1" ht="24.95" customHeight="1" thickBot="1">
      <c r="A42" s="219"/>
      <c r="B42" s="220"/>
      <c r="C42" s="861" t="s">
        <v>121</v>
      </c>
      <c r="D42" s="862"/>
      <c r="E42" s="862"/>
      <c r="F42" s="863"/>
      <c r="G42" s="220"/>
      <c r="H42" s="220"/>
      <c r="I42" s="220"/>
      <c r="J42" s="864">
        <f>SUM(J17:K41)</f>
        <v>3000000</v>
      </c>
      <c r="K42" s="865"/>
      <c r="L42" s="219"/>
      <c r="M42" s="220"/>
      <c r="N42" s="864">
        <f>SUM(N17:P41)</f>
        <v>2000000</v>
      </c>
      <c r="O42" s="866"/>
      <c r="P42" s="867"/>
      <c r="Q42" s="221"/>
      <c r="R42" s="220"/>
      <c r="S42" s="868">
        <f>SUM(S17:U41)</f>
        <v>1000000</v>
      </c>
      <c r="T42" s="869"/>
      <c r="U42" s="870"/>
      <c r="V42" s="219"/>
      <c r="W42" s="220"/>
      <c r="X42" s="868">
        <f>SUM(X17:Z41)</f>
        <v>0</v>
      </c>
      <c r="Y42" s="869"/>
      <c r="Z42" s="870"/>
      <c r="AA42" s="221"/>
      <c r="AB42" s="220"/>
      <c r="AC42" s="868">
        <f>SUM(AC17:AE41)</f>
        <v>0</v>
      </c>
      <c r="AD42" s="869"/>
      <c r="AE42" s="870"/>
    </row>
  </sheetData>
  <sheetProtection sheet="1" objects="1" scenarios="1"/>
  <mergeCells count="257">
    <mergeCell ref="C42:F42"/>
    <mergeCell ref="J42:K42"/>
    <mergeCell ref="N42:P42"/>
    <mergeCell ref="S42:U42"/>
    <mergeCell ref="X42:Z42"/>
    <mergeCell ref="AC42:AE42"/>
    <mergeCell ref="C41:F41"/>
    <mergeCell ref="J41:K41"/>
    <mergeCell ref="N41:P41"/>
    <mergeCell ref="S41:U41"/>
    <mergeCell ref="X41:Z41"/>
    <mergeCell ref="AC41:AE41"/>
    <mergeCell ref="C40:F40"/>
    <mergeCell ref="J40:K40"/>
    <mergeCell ref="N40:P40"/>
    <mergeCell ref="S40:U40"/>
    <mergeCell ref="X40:Z40"/>
    <mergeCell ref="AC40:AE40"/>
    <mergeCell ref="C39:F39"/>
    <mergeCell ref="J39:K39"/>
    <mergeCell ref="N39:P39"/>
    <mergeCell ref="S39:U39"/>
    <mergeCell ref="X39:Z39"/>
    <mergeCell ref="AC39:AE39"/>
    <mergeCell ref="C38:F38"/>
    <mergeCell ref="J38:K38"/>
    <mergeCell ref="N38:P38"/>
    <mergeCell ref="S38:U38"/>
    <mergeCell ref="X38:Z38"/>
    <mergeCell ref="AC38:AE38"/>
    <mergeCell ref="C37:F37"/>
    <mergeCell ref="J37:K37"/>
    <mergeCell ref="N37:P37"/>
    <mergeCell ref="S37:U37"/>
    <mergeCell ref="X37:Z37"/>
    <mergeCell ref="AC37:AE37"/>
    <mergeCell ref="C36:F36"/>
    <mergeCell ref="J36:K36"/>
    <mergeCell ref="N36:P36"/>
    <mergeCell ref="S36:U36"/>
    <mergeCell ref="X36:Z36"/>
    <mergeCell ref="AC36:AE36"/>
    <mergeCell ref="C35:F35"/>
    <mergeCell ref="J35:K35"/>
    <mergeCell ref="N35:P35"/>
    <mergeCell ref="S35:U35"/>
    <mergeCell ref="X35:Z35"/>
    <mergeCell ref="AC35:AE35"/>
    <mergeCell ref="C34:F34"/>
    <mergeCell ref="J34:K34"/>
    <mergeCell ref="N34:P34"/>
    <mergeCell ref="S34:U34"/>
    <mergeCell ref="X34:Z34"/>
    <mergeCell ref="AC34:AE34"/>
    <mergeCell ref="C33:F33"/>
    <mergeCell ref="J33:K33"/>
    <mergeCell ref="N33:P33"/>
    <mergeCell ref="S33:U33"/>
    <mergeCell ref="X33:Z33"/>
    <mergeCell ref="AC33:AE33"/>
    <mergeCell ref="C32:F32"/>
    <mergeCell ref="J32:K32"/>
    <mergeCell ref="N32:P32"/>
    <mergeCell ref="S32:U32"/>
    <mergeCell ref="X32:Z32"/>
    <mergeCell ref="AC32:AE32"/>
    <mergeCell ref="C31:F31"/>
    <mergeCell ref="J31:K31"/>
    <mergeCell ref="N31:P31"/>
    <mergeCell ref="S31:U31"/>
    <mergeCell ref="X31:Z31"/>
    <mergeCell ref="AC31:AE31"/>
    <mergeCell ref="C30:F30"/>
    <mergeCell ref="J30:K30"/>
    <mergeCell ref="N30:P30"/>
    <mergeCell ref="S30:U30"/>
    <mergeCell ref="X30:Z30"/>
    <mergeCell ref="AC30:AE30"/>
    <mergeCell ref="C29:F29"/>
    <mergeCell ref="J29:K29"/>
    <mergeCell ref="N29:P29"/>
    <mergeCell ref="S29:U29"/>
    <mergeCell ref="X29:Z29"/>
    <mergeCell ref="AC29:AE29"/>
    <mergeCell ref="C28:F28"/>
    <mergeCell ref="J28:K28"/>
    <mergeCell ref="N28:P28"/>
    <mergeCell ref="S28:U28"/>
    <mergeCell ref="X28:Z28"/>
    <mergeCell ref="AC28:AE28"/>
    <mergeCell ref="C27:F27"/>
    <mergeCell ref="J27:K27"/>
    <mergeCell ref="N27:P27"/>
    <mergeCell ref="S27:U27"/>
    <mergeCell ref="X27:Z27"/>
    <mergeCell ref="AC27:AE27"/>
    <mergeCell ref="C26:F26"/>
    <mergeCell ref="J26:K26"/>
    <mergeCell ref="N26:P26"/>
    <mergeCell ref="S26:U26"/>
    <mergeCell ref="X26:Z26"/>
    <mergeCell ref="AC26:AE26"/>
    <mergeCell ref="C25:F25"/>
    <mergeCell ref="J25:K25"/>
    <mergeCell ref="N25:P25"/>
    <mergeCell ref="S25:U25"/>
    <mergeCell ref="X25:Z25"/>
    <mergeCell ref="AC25:AE25"/>
    <mergeCell ref="C24:F24"/>
    <mergeCell ref="J24:K24"/>
    <mergeCell ref="N24:P24"/>
    <mergeCell ref="S24:U24"/>
    <mergeCell ref="X24:Z24"/>
    <mergeCell ref="AC24:AE24"/>
    <mergeCell ref="C23:F23"/>
    <mergeCell ref="J23:K23"/>
    <mergeCell ref="N23:P23"/>
    <mergeCell ref="S23:U23"/>
    <mergeCell ref="X23:Z23"/>
    <mergeCell ref="AC23:AE23"/>
    <mergeCell ref="C22:F22"/>
    <mergeCell ref="J22:K22"/>
    <mergeCell ref="N22:P22"/>
    <mergeCell ref="S22:U22"/>
    <mergeCell ref="X22:Z22"/>
    <mergeCell ref="AC22:AE22"/>
    <mergeCell ref="C21:F21"/>
    <mergeCell ref="J21:K21"/>
    <mergeCell ref="N21:P21"/>
    <mergeCell ref="S21:U21"/>
    <mergeCell ref="X21:Z21"/>
    <mergeCell ref="AC21:AE21"/>
    <mergeCell ref="C20:F20"/>
    <mergeCell ref="J20:K20"/>
    <mergeCell ref="N20:P20"/>
    <mergeCell ref="S20:U20"/>
    <mergeCell ref="X20:Z20"/>
    <mergeCell ref="AC20:AE20"/>
    <mergeCell ref="C19:F19"/>
    <mergeCell ref="J19:K19"/>
    <mergeCell ref="N19:P19"/>
    <mergeCell ref="S19:U19"/>
    <mergeCell ref="X19:Z19"/>
    <mergeCell ref="AC19:AE19"/>
    <mergeCell ref="C18:F18"/>
    <mergeCell ref="J18:K18"/>
    <mergeCell ref="N18:P18"/>
    <mergeCell ref="S18:U18"/>
    <mergeCell ref="X18:Z18"/>
    <mergeCell ref="AC18:AE18"/>
    <mergeCell ref="C17:F17"/>
    <mergeCell ref="J17:K17"/>
    <mergeCell ref="N17:P17"/>
    <mergeCell ref="S17:U17"/>
    <mergeCell ref="X17:Z17"/>
    <mergeCell ref="AC17:AE17"/>
    <mergeCell ref="R15:U15"/>
    <mergeCell ref="W15:Z15"/>
    <mergeCell ref="AB15:AE15"/>
    <mergeCell ref="J16:K16"/>
    <mergeCell ref="N16:P16"/>
    <mergeCell ref="S16:U16"/>
    <mergeCell ref="X16:Z16"/>
    <mergeCell ref="AC16:AE16"/>
    <mergeCell ref="A15:A16"/>
    <mergeCell ref="B15:B16"/>
    <mergeCell ref="C15:F16"/>
    <mergeCell ref="G15:G16"/>
    <mergeCell ref="H15:K15"/>
    <mergeCell ref="M15:P15"/>
    <mergeCell ref="L14:M14"/>
    <mergeCell ref="N14:P14"/>
    <mergeCell ref="Q14:R14"/>
    <mergeCell ref="S14:U14"/>
    <mergeCell ref="V14:W14"/>
    <mergeCell ref="X14:Z14"/>
    <mergeCell ref="AA14:AB14"/>
    <mergeCell ref="AC14:AE14"/>
    <mergeCell ref="L13:M13"/>
    <mergeCell ref="N13:P13"/>
    <mergeCell ref="Q13:R13"/>
    <mergeCell ref="S13:U13"/>
    <mergeCell ref="V13:W13"/>
    <mergeCell ref="X13:Z13"/>
    <mergeCell ref="S12:U12"/>
    <mergeCell ref="V12:W12"/>
    <mergeCell ref="X12:Z12"/>
    <mergeCell ref="AA12:AB12"/>
    <mergeCell ref="AC12:AE12"/>
    <mergeCell ref="X11:Z11"/>
    <mergeCell ref="AA11:AB11"/>
    <mergeCell ref="AC11:AE11"/>
    <mergeCell ref="AA13:AB13"/>
    <mergeCell ref="AC13:AE13"/>
    <mergeCell ref="A12:B12"/>
    <mergeCell ref="C12:D12"/>
    <mergeCell ref="E12:F12"/>
    <mergeCell ref="G12:H12"/>
    <mergeCell ref="I12:J12"/>
    <mergeCell ref="L12:M12"/>
    <mergeCell ref="N12:P12"/>
    <mergeCell ref="AC10:AE10"/>
    <mergeCell ref="A11:B11"/>
    <mergeCell ref="C11:F11"/>
    <mergeCell ref="G11:H11"/>
    <mergeCell ref="I11:J11"/>
    <mergeCell ref="L11:M11"/>
    <mergeCell ref="N11:P11"/>
    <mergeCell ref="Q11:R11"/>
    <mergeCell ref="S11:U11"/>
    <mergeCell ref="V11:W11"/>
    <mergeCell ref="N10:P10"/>
    <mergeCell ref="Q10:R10"/>
    <mergeCell ref="S10:U10"/>
    <mergeCell ref="V10:W10"/>
    <mergeCell ref="X10:Z10"/>
    <mergeCell ref="AA10:AB10"/>
    <mergeCell ref="Q12:R12"/>
    <mergeCell ref="S9:U9"/>
    <mergeCell ref="V9:W9"/>
    <mergeCell ref="X9:Z9"/>
    <mergeCell ref="AA9:AB9"/>
    <mergeCell ref="AC9:AE9"/>
    <mergeCell ref="A10:B10"/>
    <mergeCell ref="C10:F10"/>
    <mergeCell ref="G10:H10"/>
    <mergeCell ref="I10:J10"/>
    <mergeCell ref="L10:M10"/>
    <mergeCell ref="A9:B9"/>
    <mergeCell ref="C9:F9"/>
    <mergeCell ref="I9:J9"/>
    <mergeCell ref="L9:M9"/>
    <mergeCell ref="N9:P9"/>
    <mergeCell ref="Q9:R9"/>
    <mergeCell ref="AD7:AE8"/>
    <mergeCell ref="A8:B8"/>
    <mergeCell ref="C8:F8"/>
    <mergeCell ref="I8:J8"/>
    <mergeCell ref="V6:X6"/>
    <mergeCell ref="Y6:Z6"/>
    <mergeCell ref="AA6:AC6"/>
    <mergeCell ref="AD6:AE6"/>
    <mergeCell ref="A7:B7"/>
    <mergeCell ref="C7:J7"/>
    <mergeCell ref="L7:N8"/>
    <mergeCell ref="O7:P8"/>
    <mergeCell ref="Q7:S8"/>
    <mergeCell ref="T7:U8"/>
    <mergeCell ref="M4:R4"/>
    <mergeCell ref="B5:I5"/>
    <mergeCell ref="L6:N6"/>
    <mergeCell ref="O6:P6"/>
    <mergeCell ref="Q6:S6"/>
    <mergeCell ref="T6:U6"/>
    <mergeCell ref="V7:X8"/>
    <mergeCell ref="Y7:Z8"/>
    <mergeCell ref="AA7:AC8"/>
  </mergeCells>
  <phoneticPr fontId="2"/>
  <dataValidations disablePrompts="1" count="1">
    <dataValidation type="list" errorStyle="information" allowBlank="1" showInputMessage="1" showErrorMessage="1" sqref="G17:G41" xr:uid="{00000000-0002-0000-0300-000000000000}">
      <formula1>"式,m,㎡,㎥,個,枚,φ"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6" orientation="landscape" blackAndWhite="1" horizontalDpi="4294967292" r:id="rId1"/>
  <headerFooter alignWithMargins="0"/>
  <colBreaks count="1" manualBreakCount="1">
    <brk id="31" min="3" max="40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D996-FAF7-44B0-8302-49E884BFF443}">
  <sheetPr>
    <tabColor rgb="FF33CC33"/>
  </sheetPr>
  <dimension ref="A1:U64"/>
  <sheetViews>
    <sheetView showGridLines="0" showZeros="0" tabSelected="1" view="pageBreakPreview" zoomScaleNormal="100" zoomScaleSheetLayoutView="100" workbookViewId="0">
      <selection activeCell="L24" sqref="L24:L25"/>
    </sheetView>
  </sheetViews>
  <sheetFormatPr defaultColWidth="9" defaultRowHeight="13.5"/>
  <cols>
    <col min="1" max="1" width="7.625" style="4" customWidth="1"/>
    <col min="2" max="2" width="5.625" style="4" customWidth="1"/>
    <col min="3" max="3" width="12.25" style="4" customWidth="1"/>
    <col min="4" max="4" width="8.625" style="4" customWidth="1"/>
    <col min="5" max="6" width="5.75" style="4" customWidth="1"/>
    <col min="7" max="7" width="15.5" style="4" customWidth="1"/>
    <col min="8" max="8" width="2.5" style="4" customWidth="1"/>
    <col min="9" max="9" width="3.625" style="4" customWidth="1"/>
    <col min="10" max="10" width="12.625" style="4" customWidth="1"/>
    <col min="11" max="11" width="16" style="4" customWidth="1"/>
    <col min="12" max="12" width="8.375" style="4" customWidth="1"/>
    <col min="13" max="13" width="4.625" style="4" customWidth="1"/>
    <col min="14" max="14" width="1.625" style="4" customWidth="1"/>
    <col min="15" max="15" width="11.25" style="4" customWidth="1"/>
    <col min="16" max="16" width="18.75" style="4" customWidth="1"/>
    <col min="17" max="16384" width="9" style="4"/>
  </cols>
  <sheetData>
    <row r="1" spans="1:21" ht="17.25" customHeight="1">
      <c r="A1" s="566" t="s">
        <v>48</v>
      </c>
      <c r="B1" s="566"/>
      <c r="C1" s="566"/>
      <c r="D1" s="566"/>
      <c r="E1" s="586" t="s">
        <v>164</v>
      </c>
      <c r="F1" s="586"/>
      <c r="G1" s="586"/>
      <c r="H1" s="317"/>
      <c r="I1" s="113"/>
      <c r="J1" s="35"/>
      <c r="K1" s="35"/>
      <c r="L1" s="35"/>
      <c r="M1" s="35"/>
      <c r="N1" s="35"/>
      <c r="O1" s="354" t="s">
        <v>126</v>
      </c>
      <c r="P1" s="298">
        <v>45066</v>
      </c>
    </row>
    <row r="2" spans="1:21" ht="6" customHeight="1" thickBot="1">
      <c r="A2" s="566"/>
      <c r="B2" s="566"/>
      <c r="C2" s="566"/>
      <c r="D2" s="566"/>
      <c r="E2" s="586"/>
      <c r="F2" s="586"/>
      <c r="G2" s="586"/>
      <c r="H2" s="317"/>
      <c r="I2" s="113"/>
      <c r="J2" s="115"/>
      <c r="K2" s="116"/>
      <c r="L2" s="116"/>
      <c r="M2" s="35"/>
      <c r="N2" s="35"/>
      <c r="O2" s="35"/>
      <c r="P2" s="35"/>
    </row>
    <row r="3" spans="1:21" ht="21.95" customHeight="1">
      <c r="A3" s="566"/>
      <c r="B3" s="566"/>
      <c r="C3" s="566"/>
      <c r="D3" s="566"/>
      <c r="E3" s="586"/>
      <c r="F3" s="586"/>
      <c r="G3" s="586"/>
      <c r="H3" s="317"/>
      <c r="I3" s="302"/>
      <c r="J3" s="356" t="s">
        <v>9</v>
      </c>
      <c r="K3" s="314"/>
      <c r="L3" s="357"/>
      <c r="M3" s="250"/>
      <c r="N3" s="250"/>
      <c r="O3" s="358" t="s">
        <v>181</v>
      </c>
      <c r="P3" s="414"/>
    </row>
    <row r="4" spans="1:21" ht="19.5" customHeight="1">
      <c r="A4" s="566"/>
      <c r="B4" s="566"/>
      <c r="C4" s="566"/>
      <c r="D4" s="566"/>
      <c r="E4" s="586"/>
      <c r="F4" s="586"/>
      <c r="G4" s="586"/>
      <c r="H4" s="317"/>
      <c r="I4" s="303"/>
      <c r="J4" s="305" t="s">
        <v>52</v>
      </c>
      <c r="K4" s="877"/>
      <c r="L4" s="877"/>
      <c r="M4" s="877"/>
      <c r="N4" s="877"/>
      <c r="O4" s="877"/>
      <c r="P4" s="878"/>
    </row>
    <row r="5" spans="1:21" ht="19.5" customHeight="1">
      <c r="A5" s="300" t="s">
        <v>172</v>
      </c>
      <c r="B5" s="300"/>
      <c r="C5" s="300"/>
      <c r="D5" s="589" t="s">
        <v>173</v>
      </c>
      <c r="E5" s="300"/>
      <c r="F5" s="300"/>
      <c r="G5" s="300"/>
      <c r="H5" s="300"/>
      <c r="I5" s="304"/>
      <c r="J5" s="306" t="s">
        <v>51</v>
      </c>
      <c r="K5" s="877"/>
      <c r="L5" s="877"/>
      <c r="M5" s="877"/>
      <c r="N5" s="877"/>
      <c r="O5" s="877"/>
      <c r="P5" s="878"/>
      <c r="T5" s="146"/>
    </row>
    <row r="6" spans="1:21" ht="19.5" customHeight="1">
      <c r="A6" s="879" t="s">
        <v>206</v>
      </c>
      <c r="B6" s="879"/>
      <c r="C6" s="879"/>
      <c r="D6" s="589"/>
      <c r="E6" s="300"/>
      <c r="F6" s="300"/>
      <c r="G6" s="300"/>
      <c r="H6" s="300"/>
      <c r="I6" s="304"/>
      <c r="J6" s="306" t="s">
        <v>82</v>
      </c>
      <c r="K6" s="877"/>
      <c r="L6" s="877"/>
      <c r="M6" s="877"/>
      <c r="N6" s="877"/>
      <c r="O6" s="877"/>
      <c r="P6" s="301" t="s">
        <v>171</v>
      </c>
    </row>
    <row r="7" spans="1:21" ht="19.5" customHeight="1" thickBot="1">
      <c r="A7" s="34" t="s">
        <v>65</v>
      </c>
      <c r="B7" s="871"/>
      <c r="C7" s="871"/>
      <c r="D7" s="871"/>
      <c r="E7" s="871"/>
      <c r="F7" s="871"/>
      <c r="G7" s="871"/>
      <c r="H7" s="316"/>
      <c r="I7" s="49"/>
      <c r="J7" s="359" t="s">
        <v>177</v>
      </c>
      <c r="K7" s="315"/>
      <c r="L7" s="360"/>
      <c r="M7" s="361" t="s">
        <v>178</v>
      </c>
      <c r="N7" s="361"/>
      <c r="O7" s="872"/>
      <c r="P7" s="873"/>
    </row>
    <row r="8" spans="1:21" ht="20.100000000000001" customHeight="1" thickBot="1">
      <c r="A8" s="35" t="s">
        <v>29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582" t="s">
        <v>28</v>
      </c>
      <c r="N8" s="582"/>
      <c r="O8" s="582"/>
      <c r="P8" s="582"/>
    </row>
    <row r="9" spans="1:21" ht="17.25" customHeight="1">
      <c r="A9" s="36" t="s">
        <v>12</v>
      </c>
      <c r="B9" s="462" t="s">
        <v>8</v>
      </c>
      <c r="C9" s="463"/>
      <c r="D9" s="463"/>
      <c r="E9" s="463"/>
      <c r="F9" s="464"/>
      <c r="G9" s="37" t="s">
        <v>1</v>
      </c>
      <c r="H9" s="462" t="s">
        <v>0</v>
      </c>
      <c r="I9" s="464"/>
      <c r="J9" s="39" t="s">
        <v>2</v>
      </c>
      <c r="K9" s="318" t="s">
        <v>13</v>
      </c>
      <c r="L9" s="319" t="s">
        <v>182</v>
      </c>
      <c r="M9" s="874" t="s">
        <v>175</v>
      </c>
      <c r="N9" s="875"/>
      <c r="O9" s="876"/>
      <c r="P9" s="416"/>
    </row>
    <row r="10" spans="1:21" ht="17.25" customHeight="1">
      <c r="A10" s="320"/>
      <c r="B10" s="887"/>
      <c r="C10" s="888"/>
      <c r="D10" s="888"/>
      <c r="E10" s="888"/>
      <c r="F10" s="889"/>
      <c r="G10" s="321"/>
      <c r="H10" s="890"/>
      <c r="I10" s="891"/>
      <c r="J10" s="322"/>
      <c r="K10" s="323">
        <f>ROUND(G10*J10,0)</f>
        <v>0</v>
      </c>
      <c r="L10" s="324"/>
      <c r="M10" s="609" t="s">
        <v>3</v>
      </c>
      <c r="N10" s="610"/>
      <c r="O10" s="611"/>
      <c r="P10" s="410"/>
    </row>
    <row r="11" spans="1:21" ht="17.25" customHeight="1">
      <c r="A11" s="320"/>
      <c r="B11" s="880"/>
      <c r="C11" s="881"/>
      <c r="D11" s="881"/>
      <c r="E11" s="881"/>
      <c r="F11" s="882"/>
      <c r="G11" s="325"/>
      <c r="H11" s="885"/>
      <c r="I11" s="886"/>
      <c r="J11" s="326"/>
      <c r="K11" s="323">
        <f t="shared" ref="K11:K17" si="0">ROUND(G11*J11,0)</f>
        <v>0</v>
      </c>
      <c r="L11" s="327"/>
      <c r="M11" s="596" t="s">
        <v>5</v>
      </c>
      <c r="N11" s="597"/>
      <c r="O11" s="598"/>
      <c r="P11" s="411"/>
    </row>
    <row r="12" spans="1:21" ht="17.25" customHeight="1">
      <c r="A12" s="320"/>
      <c r="B12" s="880"/>
      <c r="C12" s="881"/>
      <c r="D12" s="881"/>
      <c r="E12" s="881"/>
      <c r="F12" s="882"/>
      <c r="G12" s="325"/>
      <c r="H12" s="883"/>
      <c r="I12" s="884"/>
      <c r="J12" s="326"/>
      <c r="K12" s="323">
        <f t="shared" si="0"/>
        <v>0</v>
      </c>
      <c r="L12" s="327"/>
      <c r="M12" s="596" t="s">
        <v>6</v>
      </c>
      <c r="N12" s="597"/>
      <c r="O12" s="598"/>
      <c r="P12" s="411"/>
    </row>
    <row r="13" spans="1:21" ht="17.25" customHeight="1" thickBot="1">
      <c r="A13" s="320"/>
      <c r="B13" s="880"/>
      <c r="C13" s="881"/>
      <c r="D13" s="881"/>
      <c r="E13" s="881"/>
      <c r="F13" s="882"/>
      <c r="G13" s="325"/>
      <c r="H13" s="885"/>
      <c r="I13" s="886"/>
      <c r="J13" s="326"/>
      <c r="K13" s="323">
        <f t="shared" si="0"/>
        <v>0</v>
      </c>
      <c r="L13" s="327"/>
      <c r="M13" s="601" t="s">
        <v>7</v>
      </c>
      <c r="N13" s="602"/>
      <c r="O13" s="603"/>
      <c r="P13" s="328">
        <f>P10-P11-P12</f>
        <v>0</v>
      </c>
    </row>
    <row r="14" spans="1:21" ht="17.25" customHeight="1" thickBot="1">
      <c r="A14" s="320"/>
      <c r="B14" s="880"/>
      <c r="C14" s="881"/>
      <c r="D14" s="881"/>
      <c r="E14" s="881"/>
      <c r="F14" s="882"/>
      <c r="G14" s="325"/>
      <c r="H14" s="885"/>
      <c r="I14" s="886"/>
      <c r="J14" s="326"/>
      <c r="K14" s="323">
        <f t="shared" si="0"/>
        <v>0</v>
      </c>
      <c r="L14" s="327"/>
      <c r="M14" s="622" t="s">
        <v>27</v>
      </c>
      <c r="N14" s="623"/>
      <c r="O14" s="623"/>
      <c r="P14" s="623"/>
    </row>
    <row r="15" spans="1:21" ht="17.25" customHeight="1">
      <c r="A15" s="320"/>
      <c r="B15" s="880"/>
      <c r="C15" s="881"/>
      <c r="D15" s="881"/>
      <c r="E15" s="881"/>
      <c r="F15" s="882"/>
      <c r="G15" s="325"/>
      <c r="H15" s="885"/>
      <c r="I15" s="886"/>
      <c r="J15" s="326"/>
      <c r="K15" s="323">
        <f t="shared" si="0"/>
        <v>0</v>
      </c>
      <c r="L15" s="327"/>
      <c r="M15" s="624" t="s">
        <v>167</v>
      </c>
      <c r="N15" s="625"/>
      <c r="O15" s="626"/>
      <c r="P15" s="419"/>
    </row>
    <row r="16" spans="1:21" ht="17.25" customHeight="1">
      <c r="A16" s="320"/>
      <c r="B16" s="880"/>
      <c r="C16" s="881"/>
      <c r="D16" s="881"/>
      <c r="E16" s="881"/>
      <c r="F16" s="882"/>
      <c r="G16" s="325"/>
      <c r="H16" s="885"/>
      <c r="I16" s="886"/>
      <c r="J16" s="326"/>
      <c r="K16" s="323">
        <f t="shared" si="0"/>
        <v>0</v>
      </c>
      <c r="L16" s="327"/>
      <c r="M16" s="612" t="s">
        <v>168</v>
      </c>
      <c r="N16" s="613"/>
      <c r="O16" s="614"/>
      <c r="P16" s="420"/>
      <c r="U16" s="29"/>
    </row>
    <row r="17" spans="1:18" ht="17.25" customHeight="1" thickBot="1">
      <c r="A17" s="329"/>
      <c r="B17" s="892"/>
      <c r="C17" s="893"/>
      <c r="D17" s="893"/>
      <c r="E17" s="893"/>
      <c r="F17" s="894"/>
      <c r="G17" s="330"/>
      <c r="H17" s="895"/>
      <c r="I17" s="896"/>
      <c r="J17" s="331"/>
      <c r="K17" s="332">
        <f t="shared" si="0"/>
        <v>0</v>
      </c>
      <c r="L17" s="327"/>
      <c r="M17" s="620" t="s">
        <v>23</v>
      </c>
      <c r="N17" s="621"/>
      <c r="O17" s="621"/>
      <c r="P17" s="421"/>
      <c r="R17" s="4" t="s">
        <v>60</v>
      </c>
    </row>
    <row r="18" spans="1:18" ht="17.25" customHeight="1">
      <c r="A18" s="290" t="s">
        <v>43</v>
      </c>
      <c r="B18" s="62"/>
      <c r="C18" s="645" t="s">
        <v>184</v>
      </c>
      <c r="D18" s="645"/>
      <c r="E18" s="645"/>
      <c r="F18" s="645"/>
      <c r="G18" s="645"/>
      <c r="H18" s="645"/>
      <c r="I18" s="645"/>
      <c r="J18" s="333" t="s">
        <v>185</v>
      </c>
      <c r="K18" s="334">
        <f>SUM(K10:K17)</f>
        <v>0</v>
      </c>
      <c r="L18" s="335"/>
      <c r="M18" s="620" t="s">
        <v>20</v>
      </c>
      <c r="N18" s="621"/>
      <c r="O18" s="647"/>
      <c r="P18" s="422"/>
    </row>
    <row r="19" spans="1:18" ht="17.25" customHeight="1">
      <c r="A19" s="35"/>
      <c r="B19" s="63"/>
      <c r="C19" s="646"/>
      <c r="D19" s="646"/>
      <c r="E19" s="646"/>
      <c r="F19" s="646"/>
      <c r="G19" s="646"/>
      <c r="H19" s="646"/>
      <c r="I19" s="646"/>
      <c r="J19" s="336" t="s">
        <v>186</v>
      </c>
      <c r="K19" s="334">
        <f>P29</f>
        <v>0</v>
      </c>
      <c r="L19" s="337"/>
      <c r="M19" s="648" t="s">
        <v>78</v>
      </c>
      <c r="N19" s="649"/>
      <c r="O19" s="650"/>
      <c r="P19" s="423"/>
    </row>
    <row r="20" spans="1:18" ht="17.25" customHeight="1" thickBot="1">
      <c r="A20" s="35"/>
      <c r="B20" s="63"/>
      <c r="C20" s="646"/>
      <c r="D20" s="646"/>
      <c r="E20" s="646"/>
      <c r="F20" s="646"/>
      <c r="G20" s="646"/>
      <c r="H20" s="646"/>
      <c r="I20" s="646"/>
      <c r="J20" s="338" t="s">
        <v>15</v>
      </c>
      <c r="K20" s="339">
        <f>SUM(K18:K19)</f>
        <v>0</v>
      </c>
      <c r="L20" s="340"/>
      <c r="M20" s="651" t="s">
        <v>21</v>
      </c>
      <c r="N20" s="652"/>
      <c r="O20" s="653"/>
      <c r="P20" s="424"/>
    </row>
    <row r="21" spans="1:18" ht="13.5" customHeight="1">
      <c r="A21" s="35"/>
      <c r="B21" s="63"/>
      <c r="C21" s="646"/>
      <c r="D21" s="646"/>
      <c r="E21" s="646"/>
      <c r="F21" s="646"/>
      <c r="G21" s="646"/>
      <c r="H21" s="646"/>
      <c r="I21" s="646"/>
      <c r="J21" s="288"/>
      <c r="K21" s="341"/>
      <c r="L21" s="341"/>
      <c r="M21" s="288"/>
      <c r="N21" s="288"/>
      <c r="O21" s="288"/>
      <c r="P21" s="371"/>
    </row>
    <row r="22" spans="1:18" ht="11.25" customHeight="1" thickBot="1">
      <c r="A22" s="64" t="s">
        <v>67</v>
      </c>
      <c r="B22" s="35"/>
      <c r="C22" s="646"/>
      <c r="D22" s="646"/>
      <c r="E22" s="646"/>
      <c r="F22" s="646"/>
      <c r="G22" s="646"/>
      <c r="H22" s="646"/>
      <c r="I22" s="646"/>
      <c r="J22" s="138"/>
      <c r="K22" s="372"/>
      <c r="L22" s="372"/>
      <c r="M22" s="35"/>
      <c r="N22" s="35"/>
      <c r="O22" s="373" t="s">
        <v>187</v>
      </c>
      <c r="P22" s="374"/>
    </row>
    <row r="23" spans="1:18" s="32" customFormat="1" ht="20.25" customHeight="1" thickBot="1">
      <c r="A23" s="654" t="s">
        <v>188</v>
      </c>
      <c r="B23" s="655"/>
      <c r="C23" s="655"/>
      <c r="D23" s="903" t="s">
        <v>189</v>
      </c>
      <c r="E23" s="904"/>
      <c r="F23" s="905"/>
      <c r="G23" s="659" t="s">
        <v>190</v>
      </c>
      <c r="H23" s="660"/>
      <c r="I23" s="661" t="s">
        <v>18</v>
      </c>
      <c r="J23" s="662"/>
      <c r="K23" s="375" t="s">
        <v>191</v>
      </c>
      <c r="L23" s="660" t="s">
        <v>81</v>
      </c>
      <c r="M23" s="660"/>
      <c r="N23" s="376"/>
      <c r="O23" s="377" t="s">
        <v>192</v>
      </c>
      <c r="P23" s="350">
        <f>SUMIF(L10:L17,"10％",K10:K17)</f>
        <v>0</v>
      </c>
    </row>
    <row r="24" spans="1:18" ht="20.25" customHeight="1">
      <c r="A24" s="627"/>
      <c r="B24" s="628"/>
      <c r="C24" s="628"/>
      <c r="D24" s="897"/>
      <c r="E24" s="898"/>
      <c r="F24" s="899"/>
      <c r="G24" s="635"/>
      <c r="H24" s="636"/>
      <c r="I24" s="639"/>
      <c r="J24" s="640"/>
      <c r="K24" s="643" t="s">
        <v>57</v>
      </c>
      <c r="L24" s="663" t="s">
        <v>208</v>
      </c>
      <c r="M24" s="665" t="s">
        <v>209</v>
      </c>
      <c r="N24" s="378"/>
      <c r="O24" s="377" t="s">
        <v>186</v>
      </c>
      <c r="P24" s="353">
        <f>INT(P23*0.1)</f>
        <v>0</v>
      </c>
    </row>
    <row r="25" spans="1:18" ht="20.25" customHeight="1" thickBot="1">
      <c r="A25" s="459"/>
      <c r="B25" s="460"/>
      <c r="C25" s="460"/>
      <c r="D25" s="900"/>
      <c r="E25" s="901"/>
      <c r="F25" s="902"/>
      <c r="G25" s="637"/>
      <c r="H25" s="638"/>
      <c r="I25" s="641"/>
      <c r="J25" s="642"/>
      <c r="K25" s="644"/>
      <c r="L25" s="664"/>
      <c r="M25" s="666"/>
      <c r="N25" s="378"/>
      <c r="O25" s="377" t="s">
        <v>207</v>
      </c>
      <c r="P25" s="353">
        <f>SUMIF(L10:L17,"8%軽",K10:K17)</f>
        <v>0</v>
      </c>
    </row>
    <row r="26" spans="1:18" s="32" customFormat="1" ht="20.25" customHeight="1">
      <c r="A26" s="667"/>
      <c r="B26" s="668"/>
      <c r="C26" s="669"/>
      <c r="D26" s="670" t="s">
        <v>76</v>
      </c>
      <c r="E26" s="671"/>
      <c r="F26" s="672"/>
      <c r="G26" s="673"/>
      <c r="H26" s="674"/>
      <c r="I26" s="675"/>
      <c r="J26" s="676"/>
      <c r="K26" s="342"/>
      <c r="L26" s="677" t="s">
        <v>72</v>
      </c>
      <c r="M26" s="678"/>
      <c r="N26" s="343"/>
      <c r="O26" s="377" t="s">
        <v>186</v>
      </c>
      <c r="P26" s="353">
        <f>INT(P25*0.08)</f>
        <v>0</v>
      </c>
    </row>
    <row r="27" spans="1:18" s="32" customFormat="1" ht="20.25" customHeight="1" thickBot="1">
      <c r="A27" s="679"/>
      <c r="B27" s="680"/>
      <c r="C27" s="681"/>
      <c r="D27" s="679"/>
      <c r="E27" s="680"/>
      <c r="F27" s="681"/>
      <c r="G27" s="682"/>
      <c r="H27" s="683"/>
      <c r="I27" s="684"/>
      <c r="J27" s="685"/>
      <c r="K27" s="344"/>
      <c r="L27" s="686"/>
      <c r="M27" s="687"/>
      <c r="N27" s="343"/>
      <c r="O27" s="379" t="s">
        <v>193</v>
      </c>
      <c r="P27" s="351">
        <f>SUMIF(L10:L17,"非課税",K10:K17)</f>
        <v>0</v>
      </c>
    </row>
    <row r="28" spans="1:18" s="345" customFormat="1" ht="20.25" customHeight="1">
      <c r="A28" s="679"/>
      <c r="B28" s="680"/>
      <c r="C28" s="681"/>
      <c r="D28" s="694"/>
      <c r="E28" s="695"/>
      <c r="F28" s="696"/>
      <c r="G28" s="682"/>
      <c r="H28" s="683"/>
      <c r="I28" s="697"/>
      <c r="J28" s="698"/>
      <c r="K28" s="344"/>
      <c r="L28" s="686"/>
      <c r="M28" s="687"/>
      <c r="N28" s="343"/>
      <c r="O28" s="380" t="s">
        <v>194</v>
      </c>
      <c r="P28" s="352">
        <f>SUM(P23+P25+P27)</f>
        <v>0</v>
      </c>
    </row>
    <row r="29" spans="1:18" s="345" customFormat="1" ht="20.25" customHeight="1">
      <c r="A29" s="699"/>
      <c r="B29" s="700"/>
      <c r="C29" s="701"/>
      <c r="D29" s="906"/>
      <c r="E29" s="907"/>
      <c r="F29" s="908"/>
      <c r="G29" s="705"/>
      <c r="H29" s="706"/>
      <c r="I29" s="707"/>
      <c r="J29" s="708"/>
      <c r="K29" s="346"/>
      <c r="L29" s="709"/>
      <c r="M29" s="710"/>
      <c r="N29" s="347"/>
      <c r="O29" s="381" t="s">
        <v>195</v>
      </c>
      <c r="P29" s="353">
        <f>SUM(P24+P26)</f>
        <v>0</v>
      </c>
    </row>
    <row r="30" spans="1:18" s="32" customFormat="1" ht="11.25" customHeight="1">
      <c r="A30" s="64" t="s">
        <v>30</v>
      </c>
      <c r="B30" s="102"/>
      <c r="C30" s="102"/>
      <c r="D30" s="102"/>
      <c r="E30" s="102"/>
      <c r="F30" s="102"/>
      <c r="G30" s="102"/>
      <c r="H30" s="102"/>
      <c r="I30" s="382"/>
      <c r="J30" s="383"/>
      <c r="K30" s="102"/>
      <c r="L30" s="348"/>
      <c r="M30" s="102"/>
      <c r="N30" s="102"/>
      <c r="O30" s="384"/>
      <c r="P30" s="349"/>
    </row>
    <row r="31" spans="1:18" s="32" customFormat="1" ht="16.5" customHeight="1">
      <c r="A31" s="444" t="s">
        <v>155</v>
      </c>
      <c r="B31" s="445"/>
      <c r="C31" s="446"/>
      <c r="D31" s="445" t="s">
        <v>163</v>
      </c>
      <c r="E31" s="445"/>
      <c r="F31" s="445"/>
      <c r="G31" s="446"/>
      <c r="H31" s="688" t="s">
        <v>80</v>
      </c>
      <c r="I31" s="689"/>
      <c r="J31" s="689"/>
      <c r="K31" s="689"/>
      <c r="L31" s="689"/>
      <c r="M31" s="690"/>
      <c r="N31" s="102"/>
      <c r="O31" s="447" t="s">
        <v>35</v>
      </c>
      <c r="P31" s="447"/>
    </row>
    <row r="32" spans="1:18" s="33" customFormat="1" ht="45" customHeight="1">
      <c r="A32" s="105" t="s">
        <v>153</v>
      </c>
      <c r="B32" s="106"/>
      <c r="C32" s="297"/>
      <c r="D32" s="287" t="s">
        <v>154</v>
      </c>
      <c r="E32" s="289"/>
      <c r="F32" s="108"/>
      <c r="G32" s="107" t="s">
        <v>34</v>
      </c>
      <c r="H32" s="691" t="s">
        <v>77</v>
      </c>
      <c r="I32" s="692"/>
      <c r="J32" s="692"/>
      <c r="K32" s="289" t="s">
        <v>196</v>
      </c>
      <c r="L32" s="289"/>
      <c r="M32" s="107"/>
      <c r="N32" s="64"/>
      <c r="O32" s="693"/>
      <c r="P32" s="693"/>
    </row>
    <row r="33" spans="1:21" ht="17.25" customHeight="1">
      <c r="A33" s="566" t="s">
        <v>48</v>
      </c>
      <c r="B33" s="566"/>
      <c r="C33" s="566"/>
      <c r="D33" s="566"/>
      <c r="E33" s="586" t="s">
        <v>165</v>
      </c>
      <c r="F33" s="586"/>
      <c r="G33" s="586"/>
      <c r="H33" s="317"/>
      <c r="I33" s="113"/>
      <c r="J33" s="35"/>
      <c r="K33" s="35"/>
      <c r="L33" s="35"/>
      <c r="M33" s="35"/>
      <c r="N33" s="35"/>
      <c r="O33" s="354" t="s">
        <v>126</v>
      </c>
      <c r="P33" s="355">
        <f>P1</f>
        <v>45066</v>
      </c>
    </row>
    <row r="34" spans="1:21" ht="6" customHeight="1" thickBot="1">
      <c r="A34" s="566"/>
      <c r="B34" s="566"/>
      <c r="C34" s="566"/>
      <c r="D34" s="566"/>
      <c r="E34" s="586"/>
      <c r="F34" s="586"/>
      <c r="G34" s="586"/>
      <c r="H34" s="317"/>
      <c r="I34" s="113"/>
      <c r="J34" s="115"/>
      <c r="K34" s="116"/>
      <c r="L34" s="116"/>
      <c r="M34" s="35"/>
      <c r="N34" s="35"/>
      <c r="O34" s="35"/>
      <c r="P34" s="35"/>
    </row>
    <row r="35" spans="1:21" ht="21.95" customHeight="1">
      <c r="A35" s="566"/>
      <c r="B35" s="566"/>
      <c r="C35" s="566"/>
      <c r="D35" s="566"/>
      <c r="E35" s="586"/>
      <c r="F35" s="586"/>
      <c r="G35" s="586"/>
      <c r="H35" s="317"/>
      <c r="I35" s="302"/>
      <c r="J35" s="356" t="s">
        <v>9</v>
      </c>
      <c r="K35" s="357">
        <f>K3</f>
        <v>0</v>
      </c>
      <c r="L35" s="357"/>
      <c r="M35" s="250"/>
      <c r="N35" s="250"/>
      <c r="O35" s="358" t="s">
        <v>181</v>
      </c>
      <c r="P35" s="415">
        <f>P3</f>
        <v>0</v>
      </c>
    </row>
    <row r="36" spans="1:21" ht="19.5" customHeight="1">
      <c r="A36" s="566"/>
      <c r="B36" s="566"/>
      <c r="C36" s="566"/>
      <c r="D36" s="566"/>
      <c r="E36" s="586"/>
      <c r="F36" s="586"/>
      <c r="G36" s="586"/>
      <c r="H36" s="317"/>
      <c r="I36" s="303"/>
      <c r="J36" s="305" t="s">
        <v>52</v>
      </c>
      <c r="K36" s="911">
        <f>K4</f>
        <v>0</v>
      </c>
      <c r="L36" s="911"/>
      <c r="M36" s="911"/>
      <c r="N36" s="911"/>
      <c r="O36" s="911"/>
      <c r="P36" s="912"/>
    </row>
    <row r="37" spans="1:21" ht="19.5" customHeight="1">
      <c r="A37" s="300" t="s">
        <v>172</v>
      </c>
      <c r="B37" s="300"/>
      <c r="C37" s="300"/>
      <c r="D37" s="589" t="s">
        <v>173</v>
      </c>
      <c r="E37" s="300"/>
      <c r="F37" s="300"/>
      <c r="G37" s="300"/>
      <c r="H37" s="300"/>
      <c r="I37" s="304"/>
      <c r="J37" s="306" t="s">
        <v>51</v>
      </c>
      <c r="K37" s="911">
        <f>K5</f>
        <v>0</v>
      </c>
      <c r="L37" s="911"/>
      <c r="M37" s="911"/>
      <c r="N37" s="911"/>
      <c r="O37" s="911"/>
      <c r="P37" s="912"/>
      <c r="T37" s="146"/>
    </row>
    <row r="38" spans="1:21" ht="19.5" customHeight="1">
      <c r="A38" s="913" t="str">
        <f>A6</f>
        <v>〇〇支店</v>
      </c>
      <c r="B38" s="913"/>
      <c r="C38" s="913"/>
      <c r="D38" s="589"/>
      <c r="E38" s="300"/>
      <c r="F38" s="300"/>
      <c r="G38" s="300"/>
      <c r="H38" s="300"/>
      <c r="I38" s="304"/>
      <c r="J38" s="306" t="s">
        <v>82</v>
      </c>
      <c r="K38" s="911">
        <f>K6</f>
        <v>0</v>
      </c>
      <c r="L38" s="911"/>
      <c r="M38" s="911"/>
      <c r="N38" s="911"/>
      <c r="O38" s="911"/>
      <c r="P38" s="301" t="s">
        <v>171</v>
      </c>
    </row>
    <row r="39" spans="1:21" ht="19.5" customHeight="1" thickBot="1">
      <c r="A39" s="34" t="s">
        <v>65</v>
      </c>
      <c r="B39" s="483">
        <f>B7</f>
        <v>0</v>
      </c>
      <c r="C39" s="483"/>
      <c r="D39" s="483"/>
      <c r="E39" s="483"/>
      <c r="F39" s="483"/>
      <c r="G39" s="483"/>
      <c r="H39" s="316"/>
      <c r="I39" s="49"/>
      <c r="J39" s="359" t="s">
        <v>177</v>
      </c>
      <c r="K39" s="360">
        <f>K7</f>
        <v>0</v>
      </c>
      <c r="L39" s="360"/>
      <c r="M39" s="361" t="s">
        <v>178</v>
      </c>
      <c r="N39" s="361"/>
      <c r="O39" s="909">
        <f>O7</f>
        <v>0</v>
      </c>
      <c r="P39" s="910"/>
    </row>
    <row r="40" spans="1:21" ht="20.100000000000001" customHeight="1" thickBot="1">
      <c r="A40" s="35" t="s">
        <v>29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582" t="s">
        <v>28</v>
      </c>
      <c r="N40" s="582"/>
      <c r="O40" s="582"/>
      <c r="P40" s="582"/>
    </row>
    <row r="41" spans="1:21" ht="17.25" customHeight="1">
      <c r="A41" s="36" t="s">
        <v>12</v>
      </c>
      <c r="B41" s="462" t="s">
        <v>8</v>
      </c>
      <c r="C41" s="463"/>
      <c r="D41" s="463"/>
      <c r="E41" s="463"/>
      <c r="F41" s="464"/>
      <c r="G41" s="37" t="s">
        <v>1</v>
      </c>
      <c r="H41" s="462" t="s">
        <v>0</v>
      </c>
      <c r="I41" s="464"/>
      <c r="J41" s="39" t="s">
        <v>2</v>
      </c>
      <c r="K41" s="318" t="s">
        <v>13</v>
      </c>
      <c r="L41" s="319" t="s">
        <v>182</v>
      </c>
      <c r="M41" s="711" t="s">
        <v>175</v>
      </c>
      <c r="N41" s="712"/>
      <c r="O41" s="713"/>
      <c r="P41" s="417">
        <f>P9</f>
        <v>0</v>
      </c>
    </row>
    <row r="42" spans="1:21" ht="17.25" customHeight="1">
      <c r="A42" s="363">
        <f>A10</f>
        <v>0</v>
      </c>
      <c r="B42" s="919">
        <f>B10</f>
        <v>0</v>
      </c>
      <c r="C42" s="920"/>
      <c r="D42" s="920"/>
      <c r="E42" s="920"/>
      <c r="F42" s="921"/>
      <c r="G42" s="364">
        <f>G10</f>
        <v>0</v>
      </c>
      <c r="H42" s="922">
        <f>H10</f>
        <v>0</v>
      </c>
      <c r="I42" s="923"/>
      <c r="J42" s="365">
        <f>J10</f>
        <v>0</v>
      </c>
      <c r="K42" s="323">
        <f>ROUND(G42*J42,0)</f>
        <v>0</v>
      </c>
      <c r="L42" s="324">
        <f>L10</f>
        <v>0</v>
      </c>
      <c r="M42" s="609" t="s">
        <v>3</v>
      </c>
      <c r="N42" s="610"/>
      <c r="O42" s="611"/>
      <c r="P42" s="412">
        <f>P10</f>
        <v>0</v>
      </c>
    </row>
    <row r="43" spans="1:21" ht="17.25" customHeight="1">
      <c r="A43" s="363">
        <f t="shared" ref="A43:B43" si="1">A11</f>
        <v>0</v>
      </c>
      <c r="B43" s="914">
        <f t="shared" si="1"/>
        <v>0</v>
      </c>
      <c r="C43" s="915"/>
      <c r="D43" s="915"/>
      <c r="E43" s="915"/>
      <c r="F43" s="916"/>
      <c r="G43" s="366">
        <f t="shared" ref="G43:H43" si="2">G11</f>
        <v>0</v>
      </c>
      <c r="H43" s="917">
        <f t="shared" si="2"/>
        <v>0</v>
      </c>
      <c r="I43" s="918"/>
      <c r="J43" s="367">
        <f t="shared" ref="J43:J49" si="3">J11</f>
        <v>0</v>
      </c>
      <c r="K43" s="323">
        <f t="shared" ref="K43:K49" si="4">ROUND(G43*J43,0)</f>
        <v>0</v>
      </c>
      <c r="L43" s="327">
        <f>L11</f>
        <v>0</v>
      </c>
      <c r="M43" s="596" t="s">
        <v>5</v>
      </c>
      <c r="N43" s="597"/>
      <c r="O43" s="598"/>
      <c r="P43" s="413">
        <f>P11</f>
        <v>0</v>
      </c>
    </row>
    <row r="44" spans="1:21" ht="17.25" customHeight="1">
      <c r="A44" s="363">
        <f t="shared" ref="A44:B44" si="5">A12</f>
        <v>0</v>
      </c>
      <c r="B44" s="914">
        <f t="shared" si="5"/>
        <v>0</v>
      </c>
      <c r="C44" s="915"/>
      <c r="D44" s="915"/>
      <c r="E44" s="915"/>
      <c r="F44" s="916"/>
      <c r="G44" s="366">
        <f t="shared" ref="G44:H44" si="6">G12</f>
        <v>0</v>
      </c>
      <c r="H44" s="917">
        <f t="shared" si="6"/>
        <v>0</v>
      </c>
      <c r="I44" s="918"/>
      <c r="J44" s="367">
        <f t="shared" si="3"/>
        <v>0</v>
      </c>
      <c r="K44" s="323">
        <f t="shared" si="4"/>
        <v>0</v>
      </c>
      <c r="L44" s="327">
        <f t="shared" ref="L44:L46" si="7">L12</f>
        <v>0</v>
      </c>
      <c r="M44" s="596" t="s">
        <v>6</v>
      </c>
      <c r="N44" s="597"/>
      <c r="O44" s="598"/>
      <c r="P44" s="413">
        <f>P12</f>
        <v>0</v>
      </c>
    </row>
    <row r="45" spans="1:21" ht="17.25" customHeight="1" thickBot="1">
      <c r="A45" s="363">
        <f t="shared" ref="A45:B45" si="8">A13</f>
        <v>0</v>
      </c>
      <c r="B45" s="914">
        <f t="shared" si="8"/>
        <v>0</v>
      </c>
      <c r="C45" s="915"/>
      <c r="D45" s="915"/>
      <c r="E45" s="915"/>
      <c r="F45" s="916"/>
      <c r="G45" s="366">
        <f t="shared" ref="G45:H45" si="9">G13</f>
        <v>0</v>
      </c>
      <c r="H45" s="917">
        <f t="shared" si="9"/>
        <v>0</v>
      </c>
      <c r="I45" s="918"/>
      <c r="J45" s="367">
        <f t="shared" si="3"/>
        <v>0</v>
      </c>
      <c r="K45" s="323">
        <f t="shared" si="4"/>
        <v>0</v>
      </c>
      <c r="L45" s="327">
        <f t="shared" si="7"/>
        <v>0</v>
      </c>
      <c r="M45" s="601" t="s">
        <v>7</v>
      </c>
      <c r="N45" s="602"/>
      <c r="O45" s="603"/>
      <c r="P45" s="328">
        <f>P13</f>
        <v>0</v>
      </c>
    </row>
    <row r="46" spans="1:21" ht="17.25" customHeight="1" thickBot="1">
      <c r="A46" s="363">
        <f t="shared" ref="A46:B46" si="10">A14</f>
        <v>0</v>
      </c>
      <c r="B46" s="914">
        <f t="shared" si="10"/>
        <v>0</v>
      </c>
      <c r="C46" s="915"/>
      <c r="D46" s="915"/>
      <c r="E46" s="915"/>
      <c r="F46" s="916"/>
      <c r="G46" s="366">
        <f t="shared" ref="G46:H46" si="11">G14</f>
        <v>0</v>
      </c>
      <c r="H46" s="917">
        <f t="shared" si="11"/>
        <v>0</v>
      </c>
      <c r="I46" s="918"/>
      <c r="J46" s="367">
        <f t="shared" si="3"/>
        <v>0</v>
      </c>
      <c r="K46" s="323">
        <f t="shared" si="4"/>
        <v>0</v>
      </c>
      <c r="L46" s="327">
        <f t="shared" si="7"/>
        <v>0</v>
      </c>
      <c r="M46" s="622" t="s">
        <v>27</v>
      </c>
      <c r="N46" s="623"/>
      <c r="O46" s="623"/>
      <c r="P46" s="623"/>
    </row>
    <row r="47" spans="1:21" ht="17.25" customHeight="1">
      <c r="A47" s="363">
        <f t="shared" ref="A47:B47" si="12">A15</f>
        <v>0</v>
      </c>
      <c r="B47" s="914">
        <f t="shared" si="12"/>
        <v>0</v>
      </c>
      <c r="C47" s="915"/>
      <c r="D47" s="915"/>
      <c r="E47" s="915"/>
      <c r="F47" s="916"/>
      <c r="G47" s="366">
        <f t="shared" ref="G47:H47" si="13">G15</f>
        <v>0</v>
      </c>
      <c r="H47" s="917">
        <f t="shared" si="13"/>
        <v>0</v>
      </c>
      <c r="I47" s="918"/>
      <c r="J47" s="367">
        <f t="shared" si="3"/>
        <v>0</v>
      </c>
      <c r="K47" s="323">
        <f t="shared" si="4"/>
        <v>0</v>
      </c>
      <c r="L47" s="327">
        <f>L15</f>
        <v>0</v>
      </c>
      <c r="M47" s="624" t="s">
        <v>167</v>
      </c>
      <c r="N47" s="625"/>
      <c r="O47" s="626"/>
      <c r="P47" s="425">
        <f t="shared" ref="P47:P52" si="14">P15</f>
        <v>0</v>
      </c>
    </row>
    <row r="48" spans="1:21" ht="17.25" customHeight="1">
      <c r="A48" s="363">
        <f t="shared" ref="A48:B48" si="15">A16</f>
        <v>0</v>
      </c>
      <c r="B48" s="914">
        <f t="shared" si="15"/>
        <v>0</v>
      </c>
      <c r="C48" s="915"/>
      <c r="D48" s="915"/>
      <c r="E48" s="915"/>
      <c r="F48" s="916"/>
      <c r="G48" s="366">
        <f t="shared" ref="G48:H48" si="16">G16</f>
        <v>0</v>
      </c>
      <c r="H48" s="917">
        <f t="shared" si="16"/>
        <v>0</v>
      </c>
      <c r="I48" s="918"/>
      <c r="J48" s="367">
        <f t="shared" si="3"/>
        <v>0</v>
      </c>
      <c r="K48" s="323">
        <f t="shared" si="4"/>
        <v>0</v>
      </c>
      <c r="L48" s="327">
        <f>L16</f>
        <v>0</v>
      </c>
      <c r="M48" s="612" t="s">
        <v>168</v>
      </c>
      <c r="N48" s="613"/>
      <c r="O48" s="614"/>
      <c r="P48" s="426">
        <f t="shared" si="14"/>
        <v>0</v>
      </c>
      <c r="U48" s="29"/>
    </row>
    <row r="49" spans="1:18" ht="17.25" customHeight="1" thickBot="1">
      <c r="A49" s="368">
        <f t="shared" ref="A49:B49" si="17">A17</f>
        <v>0</v>
      </c>
      <c r="B49" s="924">
        <f t="shared" si="17"/>
        <v>0</v>
      </c>
      <c r="C49" s="925"/>
      <c r="D49" s="925"/>
      <c r="E49" s="925"/>
      <c r="F49" s="926"/>
      <c r="G49" s="369">
        <f t="shared" ref="G49:H49" si="18">G17</f>
        <v>0</v>
      </c>
      <c r="H49" s="927">
        <f t="shared" si="18"/>
        <v>0</v>
      </c>
      <c r="I49" s="928"/>
      <c r="J49" s="370">
        <f t="shared" si="3"/>
        <v>0</v>
      </c>
      <c r="K49" s="332">
        <f t="shared" si="4"/>
        <v>0</v>
      </c>
      <c r="L49" s="327">
        <f>L17</f>
        <v>0</v>
      </c>
      <c r="M49" s="620" t="s">
        <v>23</v>
      </c>
      <c r="N49" s="621"/>
      <c r="O49" s="621"/>
      <c r="P49" s="427">
        <f t="shared" si="14"/>
        <v>0</v>
      </c>
      <c r="R49" s="4" t="s">
        <v>60</v>
      </c>
    </row>
    <row r="50" spans="1:18" ht="17.25" customHeight="1">
      <c r="A50" s="290" t="s">
        <v>43</v>
      </c>
      <c r="B50" s="62"/>
      <c r="C50" s="645" t="s">
        <v>184</v>
      </c>
      <c r="D50" s="645"/>
      <c r="E50" s="645"/>
      <c r="F50" s="645"/>
      <c r="G50" s="645"/>
      <c r="H50" s="645"/>
      <c r="I50" s="645"/>
      <c r="J50" s="333" t="s">
        <v>185</v>
      </c>
      <c r="K50" s="334">
        <f>SUM(K42:K49)</f>
        <v>0</v>
      </c>
      <c r="L50" s="335"/>
      <c r="M50" s="620" t="s">
        <v>20</v>
      </c>
      <c r="N50" s="621"/>
      <c r="O50" s="647"/>
      <c r="P50" s="428">
        <f t="shared" si="14"/>
        <v>0</v>
      </c>
    </row>
    <row r="51" spans="1:18" ht="17.25" customHeight="1">
      <c r="A51" s="35"/>
      <c r="B51" s="63"/>
      <c r="C51" s="646"/>
      <c r="D51" s="646"/>
      <c r="E51" s="646"/>
      <c r="F51" s="646"/>
      <c r="G51" s="646"/>
      <c r="H51" s="646"/>
      <c r="I51" s="646"/>
      <c r="J51" s="336" t="s">
        <v>186</v>
      </c>
      <c r="K51" s="334">
        <f>P61</f>
        <v>0</v>
      </c>
      <c r="L51" s="337"/>
      <c r="M51" s="648" t="s">
        <v>78</v>
      </c>
      <c r="N51" s="649"/>
      <c r="O51" s="650"/>
      <c r="P51" s="429">
        <f t="shared" si="14"/>
        <v>0</v>
      </c>
    </row>
    <row r="52" spans="1:18" ht="17.25" customHeight="1" thickBot="1">
      <c r="A52" s="35"/>
      <c r="B52" s="63"/>
      <c r="C52" s="646"/>
      <c r="D52" s="646"/>
      <c r="E52" s="646"/>
      <c r="F52" s="646"/>
      <c r="G52" s="646"/>
      <c r="H52" s="646"/>
      <c r="I52" s="646"/>
      <c r="J52" s="338" t="s">
        <v>15</v>
      </c>
      <c r="K52" s="339">
        <f>SUM(K50:K51)</f>
        <v>0</v>
      </c>
      <c r="L52" s="340"/>
      <c r="M52" s="651" t="s">
        <v>21</v>
      </c>
      <c r="N52" s="652"/>
      <c r="O52" s="653"/>
      <c r="P52" s="430">
        <f t="shared" si="14"/>
        <v>0</v>
      </c>
    </row>
    <row r="53" spans="1:18" ht="13.5" customHeight="1">
      <c r="A53" s="35"/>
      <c r="B53" s="63"/>
      <c r="C53" s="646"/>
      <c r="D53" s="646"/>
      <c r="E53" s="646"/>
      <c r="F53" s="646"/>
      <c r="G53" s="646"/>
      <c r="H53" s="646"/>
      <c r="I53" s="646"/>
      <c r="J53" s="288"/>
      <c r="K53" s="341"/>
      <c r="L53" s="341"/>
      <c r="M53" s="288"/>
      <c r="N53" s="288"/>
      <c r="O53" s="288"/>
      <c r="P53" s="371"/>
    </row>
    <row r="54" spans="1:18" ht="11.25" customHeight="1" thickBot="1">
      <c r="A54" s="64" t="s">
        <v>67</v>
      </c>
      <c r="B54" s="35"/>
      <c r="C54" s="646"/>
      <c r="D54" s="646"/>
      <c r="E54" s="646"/>
      <c r="F54" s="646"/>
      <c r="G54" s="646"/>
      <c r="H54" s="646"/>
      <c r="I54" s="646"/>
      <c r="J54" s="138"/>
      <c r="K54" s="372"/>
      <c r="L54" s="372"/>
      <c r="M54" s="35"/>
      <c r="N54" s="35"/>
      <c r="O54" s="373" t="s">
        <v>187</v>
      </c>
      <c r="P54" s="374"/>
    </row>
    <row r="55" spans="1:18" s="32" customFormat="1" ht="20.25" customHeight="1" thickBot="1">
      <c r="A55" s="654" t="s">
        <v>188</v>
      </c>
      <c r="B55" s="655"/>
      <c r="C55" s="655"/>
      <c r="D55" s="903" t="s">
        <v>189</v>
      </c>
      <c r="E55" s="904"/>
      <c r="F55" s="905"/>
      <c r="G55" s="659" t="s">
        <v>190</v>
      </c>
      <c r="H55" s="660"/>
      <c r="I55" s="661" t="s">
        <v>18</v>
      </c>
      <c r="J55" s="662"/>
      <c r="K55" s="375" t="s">
        <v>191</v>
      </c>
      <c r="L55" s="660" t="s">
        <v>81</v>
      </c>
      <c r="M55" s="660"/>
      <c r="N55" s="376"/>
      <c r="O55" s="377" t="s">
        <v>192</v>
      </c>
      <c r="P55" s="350">
        <f t="shared" ref="P55:P61" si="19">P23</f>
        <v>0</v>
      </c>
    </row>
    <row r="56" spans="1:18" ht="20.25" customHeight="1">
      <c r="A56" s="627"/>
      <c r="B56" s="628"/>
      <c r="C56" s="628"/>
      <c r="D56" s="929">
        <f>D24</f>
        <v>0</v>
      </c>
      <c r="E56" s="930"/>
      <c r="F56" s="931"/>
      <c r="G56" s="451" t="s">
        <v>57</v>
      </c>
      <c r="H56" s="452"/>
      <c r="I56" s="639"/>
      <c r="J56" s="640"/>
      <c r="K56" s="643"/>
      <c r="L56" s="663" t="s">
        <v>208</v>
      </c>
      <c r="M56" s="665" t="s">
        <v>209</v>
      </c>
      <c r="N56" s="378"/>
      <c r="O56" s="377" t="s">
        <v>186</v>
      </c>
      <c r="P56" s="353">
        <f t="shared" si="19"/>
        <v>0</v>
      </c>
    </row>
    <row r="57" spans="1:18" ht="20.25" customHeight="1" thickBot="1">
      <c r="A57" s="459"/>
      <c r="B57" s="460"/>
      <c r="C57" s="460"/>
      <c r="D57" s="932"/>
      <c r="E57" s="933"/>
      <c r="F57" s="934"/>
      <c r="G57" s="454"/>
      <c r="H57" s="455"/>
      <c r="I57" s="641"/>
      <c r="J57" s="642"/>
      <c r="K57" s="644"/>
      <c r="L57" s="664"/>
      <c r="M57" s="935"/>
      <c r="N57" s="378"/>
      <c r="O57" s="377" t="s">
        <v>207</v>
      </c>
      <c r="P57" s="353">
        <f t="shared" si="19"/>
        <v>0</v>
      </c>
    </row>
    <row r="58" spans="1:18" s="32" customFormat="1" ht="20.25" customHeight="1">
      <c r="A58" s="667"/>
      <c r="B58" s="668"/>
      <c r="C58" s="669"/>
      <c r="D58" s="670" t="s">
        <v>76</v>
      </c>
      <c r="E58" s="671"/>
      <c r="F58" s="672"/>
      <c r="G58" s="728"/>
      <c r="H58" s="729"/>
      <c r="I58" s="675"/>
      <c r="J58" s="676"/>
      <c r="K58" s="342"/>
      <c r="L58" s="677" t="s">
        <v>72</v>
      </c>
      <c r="M58" s="678"/>
      <c r="N58" s="343"/>
      <c r="O58" s="377" t="s">
        <v>186</v>
      </c>
      <c r="P58" s="353">
        <f t="shared" si="19"/>
        <v>0</v>
      </c>
    </row>
    <row r="59" spans="1:18" s="32" customFormat="1" ht="20.25" customHeight="1" thickBot="1">
      <c r="A59" s="679"/>
      <c r="B59" s="680"/>
      <c r="C59" s="681"/>
      <c r="D59" s="679"/>
      <c r="E59" s="680"/>
      <c r="F59" s="681"/>
      <c r="G59" s="682"/>
      <c r="H59" s="683"/>
      <c r="I59" s="684"/>
      <c r="J59" s="685"/>
      <c r="K59" s="344"/>
      <c r="L59" s="686"/>
      <c r="M59" s="687"/>
      <c r="N59" s="343"/>
      <c r="O59" s="379" t="s">
        <v>193</v>
      </c>
      <c r="P59" s="351">
        <f t="shared" si="19"/>
        <v>0</v>
      </c>
    </row>
    <row r="60" spans="1:18" s="345" customFormat="1" ht="20.25" customHeight="1">
      <c r="A60" s="679"/>
      <c r="B60" s="680"/>
      <c r="C60" s="681"/>
      <c r="D60" s="694"/>
      <c r="E60" s="695"/>
      <c r="F60" s="696"/>
      <c r="G60" s="682"/>
      <c r="H60" s="683"/>
      <c r="I60" s="697"/>
      <c r="J60" s="698"/>
      <c r="K60" s="344"/>
      <c r="L60" s="686"/>
      <c r="M60" s="687"/>
      <c r="N60" s="343"/>
      <c r="O60" s="380" t="s">
        <v>194</v>
      </c>
      <c r="P60" s="352">
        <f t="shared" si="19"/>
        <v>0</v>
      </c>
    </row>
    <row r="61" spans="1:18" s="345" customFormat="1" ht="20.25" customHeight="1">
      <c r="A61" s="699"/>
      <c r="B61" s="700"/>
      <c r="C61" s="701"/>
      <c r="D61" s="906"/>
      <c r="E61" s="907"/>
      <c r="F61" s="908"/>
      <c r="G61" s="705"/>
      <c r="H61" s="706"/>
      <c r="I61" s="707"/>
      <c r="J61" s="708"/>
      <c r="K61" s="346"/>
      <c r="L61" s="709"/>
      <c r="M61" s="710"/>
      <c r="N61" s="347"/>
      <c r="O61" s="381" t="s">
        <v>195</v>
      </c>
      <c r="P61" s="353">
        <f t="shared" si="19"/>
        <v>0</v>
      </c>
    </row>
    <row r="62" spans="1:18" s="32" customFormat="1" ht="11.25" customHeight="1">
      <c r="A62" s="64" t="s">
        <v>30</v>
      </c>
      <c r="B62" s="102"/>
      <c r="C62" s="102"/>
      <c r="D62" s="102"/>
      <c r="E62" s="102"/>
      <c r="F62" s="102"/>
      <c r="G62" s="102"/>
      <c r="H62" s="102"/>
      <c r="I62" s="382"/>
      <c r="J62" s="383"/>
      <c r="K62" s="102"/>
      <c r="L62" s="348"/>
      <c r="M62" s="102"/>
      <c r="N62" s="102"/>
      <c r="O62" s="384"/>
      <c r="P62" s="349"/>
    </row>
    <row r="63" spans="1:18" s="32" customFormat="1" ht="16.5" customHeight="1">
      <c r="A63" s="444" t="s">
        <v>155</v>
      </c>
      <c r="B63" s="445"/>
      <c r="C63" s="446"/>
      <c r="D63" s="445" t="s">
        <v>163</v>
      </c>
      <c r="E63" s="445"/>
      <c r="F63" s="445"/>
      <c r="G63" s="446"/>
      <c r="H63" s="688" t="s">
        <v>80</v>
      </c>
      <c r="I63" s="689"/>
      <c r="J63" s="689"/>
      <c r="K63" s="689"/>
      <c r="L63" s="689"/>
      <c r="M63" s="690"/>
      <c r="N63" s="102"/>
      <c r="O63" s="447" t="s">
        <v>35</v>
      </c>
      <c r="P63" s="447"/>
    </row>
    <row r="64" spans="1:18" s="33" customFormat="1" ht="45" customHeight="1">
      <c r="A64" s="105" t="s">
        <v>153</v>
      </c>
      <c r="B64" s="106"/>
      <c r="C64" s="297"/>
      <c r="D64" s="287" t="s">
        <v>154</v>
      </c>
      <c r="E64" s="289"/>
      <c r="F64" s="108"/>
      <c r="G64" s="107" t="s">
        <v>34</v>
      </c>
      <c r="H64" s="691" t="s">
        <v>77</v>
      </c>
      <c r="I64" s="692"/>
      <c r="J64" s="692"/>
      <c r="K64" s="289" t="s">
        <v>196</v>
      </c>
      <c r="L64" s="289"/>
      <c r="M64" s="107"/>
      <c r="N64" s="64"/>
      <c r="O64" s="693"/>
      <c r="P64" s="693"/>
    </row>
  </sheetData>
  <sheetProtection algorithmName="SHA-512" hashValue="yE4mQFSzYHSfFIh9ELU48qfJeEIUIrrbqkIk+R1baRsfyEBVi6R/fGz7z4axpsST1qtPv3yf64am+Qp7Vg6kDg==" saltValue="NRMw+hF84fydebjXfw3vvg==" spinCount="100000" sheet="1" formatCells="0" insertColumns="0" insertRows="0" deleteColumns="0" deleteRows="0"/>
  <mergeCells count="158">
    <mergeCell ref="A63:C63"/>
    <mergeCell ref="D63:G63"/>
    <mergeCell ref="H63:M63"/>
    <mergeCell ref="O63:P63"/>
    <mergeCell ref="H64:J64"/>
    <mergeCell ref="O64:P64"/>
    <mergeCell ref="A60:C60"/>
    <mergeCell ref="D60:F60"/>
    <mergeCell ref="G60:H60"/>
    <mergeCell ref="I60:J60"/>
    <mergeCell ref="L60:M60"/>
    <mergeCell ref="A61:C61"/>
    <mergeCell ref="D61:F61"/>
    <mergeCell ref="G61:H61"/>
    <mergeCell ref="I61:J61"/>
    <mergeCell ref="L61:M61"/>
    <mergeCell ref="A58:C58"/>
    <mergeCell ref="D58:F58"/>
    <mergeCell ref="G58:H58"/>
    <mergeCell ref="I58:J58"/>
    <mergeCell ref="L58:M58"/>
    <mergeCell ref="A59:C59"/>
    <mergeCell ref="D59:F59"/>
    <mergeCell ref="G59:H59"/>
    <mergeCell ref="I59:J59"/>
    <mergeCell ref="L59:M59"/>
    <mergeCell ref="A56:C57"/>
    <mergeCell ref="D56:F57"/>
    <mergeCell ref="G56:H57"/>
    <mergeCell ref="I56:J57"/>
    <mergeCell ref="K56:K57"/>
    <mergeCell ref="C50:I54"/>
    <mergeCell ref="M50:O50"/>
    <mergeCell ref="M51:O51"/>
    <mergeCell ref="M52:O52"/>
    <mergeCell ref="A55:C55"/>
    <mergeCell ref="D55:F55"/>
    <mergeCell ref="G55:H55"/>
    <mergeCell ref="I55:J55"/>
    <mergeCell ref="L55:M55"/>
    <mergeCell ref="L56:L57"/>
    <mergeCell ref="M56:M57"/>
    <mergeCell ref="B48:F48"/>
    <mergeCell ref="H48:I48"/>
    <mergeCell ref="M48:O48"/>
    <mergeCell ref="B49:F49"/>
    <mergeCell ref="H49:I49"/>
    <mergeCell ref="M49:O49"/>
    <mergeCell ref="B46:F46"/>
    <mergeCell ref="H46:I46"/>
    <mergeCell ref="M46:P46"/>
    <mergeCell ref="B47:F47"/>
    <mergeCell ref="H47:I47"/>
    <mergeCell ref="M47:O47"/>
    <mergeCell ref="B44:F44"/>
    <mergeCell ref="H44:I44"/>
    <mergeCell ref="M44:O44"/>
    <mergeCell ref="B45:F45"/>
    <mergeCell ref="H45:I45"/>
    <mergeCell ref="M45:O45"/>
    <mergeCell ref="B42:F42"/>
    <mergeCell ref="H42:I42"/>
    <mergeCell ref="M42:O42"/>
    <mergeCell ref="B43:F43"/>
    <mergeCell ref="H43:I43"/>
    <mergeCell ref="M43:O43"/>
    <mergeCell ref="B39:G39"/>
    <mergeCell ref="O39:P39"/>
    <mergeCell ref="M40:P40"/>
    <mergeCell ref="B41:F41"/>
    <mergeCell ref="H41:I41"/>
    <mergeCell ref="M41:O41"/>
    <mergeCell ref="A33:D36"/>
    <mergeCell ref="E33:G36"/>
    <mergeCell ref="K36:P36"/>
    <mergeCell ref="D37:D38"/>
    <mergeCell ref="K37:P37"/>
    <mergeCell ref="A38:C38"/>
    <mergeCell ref="K38:O38"/>
    <mergeCell ref="A31:C31"/>
    <mergeCell ref="D31:G31"/>
    <mergeCell ref="H31:M31"/>
    <mergeCell ref="O31:P31"/>
    <mergeCell ref="H32:J32"/>
    <mergeCell ref="O32:P32"/>
    <mergeCell ref="A28:C28"/>
    <mergeCell ref="D28:F28"/>
    <mergeCell ref="G28:H28"/>
    <mergeCell ref="I28:J28"/>
    <mergeCell ref="L28:M28"/>
    <mergeCell ref="A29:C29"/>
    <mergeCell ref="D29:F29"/>
    <mergeCell ref="G29:H29"/>
    <mergeCell ref="I29:J29"/>
    <mergeCell ref="L29:M29"/>
    <mergeCell ref="A26:C26"/>
    <mergeCell ref="D26:F26"/>
    <mergeCell ref="G26:H26"/>
    <mergeCell ref="I26:J26"/>
    <mergeCell ref="L26:M26"/>
    <mergeCell ref="A27:C27"/>
    <mergeCell ref="D27:F27"/>
    <mergeCell ref="G27:H27"/>
    <mergeCell ref="I27:J27"/>
    <mergeCell ref="L27:M27"/>
    <mergeCell ref="A24:C25"/>
    <mergeCell ref="D24:F25"/>
    <mergeCell ref="G24:H25"/>
    <mergeCell ref="I24:J25"/>
    <mergeCell ref="K24:K25"/>
    <mergeCell ref="C18:I22"/>
    <mergeCell ref="M18:O18"/>
    <mergeCell ref="M19:O19"/>
    <mergeCell ref="M20:O20"/>
    <mergeCell ref="A23:C23"/>
    <mergeCell ref="D23:F23"/>
    <mergeCell ref="G23:H23"/>
    <mergeCell ref="I23:J23"/>
    <mergeCell ref="L23:M23"/>
    <mergeCell ref="L24:L25"/>
    <mergeCell ref="M24:M25"/>
    <mergeCell ref="B16:F16"/>
    <mergeCell ref="H16:I16"/>
    <mergeCell ref="M16:O16"/>
    <mergeCell ref="B17:F17"/>
    <mergeCell ref="H17:I17"/>
    <mergeCell ref="M17:O17"/>
    <mergeCell ref="B14:F14"/>
    <mergeCell ref="H14:I14"/>
    <mergeCell ref="M14:P14"/>
    <mergeCell ref="B15:F15"/>
    <mergeCell ref="H15:I15"/>
    <mergeCell ref="M15:O15"/>
    <mergeCell ref="B12:F12"/>
    <mergeCell ref="H12:I12"/>
    <mergeCell ref="M12:O12"/>
    <mergeCell ref="B13:F13"/>
    <mergeCell ref="H13:I13"/>
    <mergeCell ref="M13:O13"/>
    <mergeCell ref="B10:F10"/>
    <mergeCell ref="H10:I10"/>
    <mergeCell ref="M10:O10"/>
    <mergeCell ref="B11:F11"/>
    <mergeCell ref="H11:I11"/>
    <mergeCell ref="M11:O11"/>
    <mergeCell ref="B7:G7"/>
    <mergeCell ref="O7:P7"/>
    <mergeCell ref="M8:P8"/>
    <mergeCell ref="B9:F9"/>
    <mergeCell ref="H9:I9"/>
    <mergeCell ref="M9:O9"/>
    <mergeCell ref="A1:D4"/>
    <mergeCell ref="E1:G4"/>
    <mergeCell ref="K4:P4"/>
    <mergeCell ref="D5:D6"/>
    <mergeCell ref="K5:P5"/>
    <mergeCell ref="A6:C6"/>
    <mergeCell ref="K6:O6"/>
  </mergeCells>
  <phoneticPr fontId="2"/>
  <dataValidations count="3">
    <dataValidation type="list" errorStyle="information" allowBlank="1" showInputMessage="1" showErrorMessage="1" sqref="H10:I17 H42:I49" xr:uid="{48F05793-08E0-431E-851F-4B006BEE24AA}">
      <formula1>"式,ｍ,㎡,㎥,個,枚,φ"</formula1>
    </dataValidation>
    <dataValidation type="list" errorStyle="information" allowBlank="1" showInputMessage="1" showErrorMessage="1" sqref="P49 P17" xr:uid="{DE2EDA77-3364-4E95-9B70-4726A3DB5B06}">
      <formula1>"当座,普通"</formula1>
    </dataValidation>
    <dataValidation type="list" errorStyle="information" allowBlank="1" showInputMessage="1" showErrorMessage="1" sqref="L42:L49 L10:L17" xr:uid="{C563910F-1165-47EC-A34B-A5C45DBEA6E5}">
      <formula1>"10%,8%軽,非課税"</formula1>
    </dataValidation>
  </dataValidations>
  <printOptions horizontalCentered="1" gridLinesSet="0"/>
  <pageMargins left="0.59055118110236227" right="0.59055118110236227" top="0.86614173228346458" bottom="0" header="0.31496062992125984" footer="0.51181102362204722"/>
  <pageSetup paperSize="9" scale="94" orientation="landscape" blackAndWhite="1" r:id="rId1"/>
  <headerFooter alignWithMargins="0"/>
  <rowBreaks count="1" manualBreakCount="1">
    <brk id="32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3CC33"/>
    <pageSetUpPr autoPageBreaks="0"/>
  </sheetPr>
  <dimension ref="A1:I29"/>
  <sheetViews>
    <sheetView showGridLines="0" showZeros="0" workbookViewId="0">
      <selection activeCell="F6" sqref="F6:H6"/>
    </sheetView>
  </sheetViews>
  <sheetFormatPr defaultColWidth="9" defaultRowHeight="13.5"/>
  <cols>
    <col min="1" max="1" width="7.625" style="239" customWidth="1"/>
    <col min="2" max="2" width="34.625" style="239" customWidth="1"/>
    <col min="3" max="3" width="16.625" style="239" customWidth="1"/>
    <col min="4" max="4" width="4.625" style="239" customWidth="1"/>
    <col min="5" max="5" width="12.75" style="239" customWidth="1"/>
    <col min="6" max="6" width="19.375" style="239" customWidth="1"/>
    <col min="7" max="7" width="7.375" style="239" customWidth="1"/>
    <col min="8" max="8" width="12.625" style="239" customWidth="1"/>
    <col min="9" max="9" width="19.375" style="239" customWidth="1"/>
    <col min="10" max="16384" width="9" style="239"/>
  </cols>
  <sheetData>
    <row r="1" spans="1:9" ht="20.100000000000001" customHeight="1">
      <c r="A1" s="272"/>
      <c r="B1" s="272"/>
      <c r="C1" s="272"/>
      <c r="D1" s="272"/>
      <c r="E1" s="279"/>
      <c r="F1" s="279"/>
      <c r="H1" s="226" t="s">
        <v>126</v>
      </c>
      <c r="I1" s="278">
        <f>請求書!P1</f>
        <v>45066</v>
      </c>
    </row>
    <row r="2" spans="1:9" ht="6" customHeight="1" thickBot="1">
      <c r="A2" s="272"/>
      <c r="B2" s="272"/>
      <c r="C2" s="272"/>
      <c r="D2" s="272"/>
      <c r="E2" s="277"/>
      <c r="F2" s="276"/>
      <c r="G2" s="276"/>
      <c r="H2" s="276"/>
      <c r="I2" s="276"/>
    </row>
    <row r="3" spans="1:9" ht="19.5" customHeight="1">
      <c r="A3" s="733" t="s">
        <v>142</v>
      </c>
      <c r="B3" s="733"/>
      <c r="C3" s="733"/>
      <c r="D3" s="302"/>
      <c r="E3" s="118" t="s">
        <v>9</v>
      </c>
      <c r="F3" s="311">
        <f>請求書!K3</f>
        <v>0</v>
      </c>
      <c r="G3" s="275"/>
      <c r="H3" s="275"/>
      <c r="I3" s="274"/>
    </row>
    <row r="4" spans="1:9" ht="19.5" customHeight="1">
      <c r="A4" s="733"/>
      <c r="B4" s="733"/>
      <c r="C4" s="733"/>
      <c r="D4" s="303"/>
      <c r="E4" s="306" t="s">
        <v>52</v>
      </c>
      <c r="F4" s="937">
        <f>請求書!K4</f>
        <v>0</v>
      </c>
      <c r="G4" s="937"/>
      <c r="H4" s="937"/>
      <c r="I4" s="938"/>
    </row>
    <row r="5" spans="1:9" ht="19.5" customHeight="1">
      <c r="A5" s="733"/>
      <c r="B5" s="733"/>
      <c r="C5" s="733"/>
      <c r="D5" s="304"/>
      <c r="E5" s="306" t="s">
        <v>51</v>
      </c>
      <c r="F5" s="937">
        <f>請求書!K5</f>
        <v>0</v>
      </c>
      <c r="G5" s="937"/>
      <c r="H5" s="937"/>
      <c r="I5" s="938"/>
    </row>
    <row r="6" spans="1:9" ht="19.5" customHeight="1">
      <c r="A6" s="272"/>
      <c r="B6" s="272"/>
      <c r="C6" s="272"/>
      <c r="D6" s="304"/>
      <c r="E6" s="306" t="s">
        <v>82</v>
      </c>
      <c r="F6" s="937">
        <f>請求書!K6</f>
        <v>0</v>
      </c>
      <c r="G6" s="937"/>
      <c r="H6" s="937"/>
      <c r="I6" s="301" t="s">
        <v>171</v>
      </c>
    </row>
    <row r="7" spans="1:9" ht="19.5" customHeight="1" thickBot="1">
      <c r="A7" s="299" t="s">
        <v>176</v>
      </c>
      <c r="B7" s="936">
        <f>請求書!B7</f>
        <v>0</v>
      </c>
      <c r="C7" s="936"/>
      <c r="D7" s="49"/>
      <c r="E7" s="307" t="s">
        <v>177</v>
      </c>
      <c r="F7" s="310">
        <f>請求書!K7</f>
        <v>0</v>
      </c>
      <c r="G7" s="308" t="s">
        <v>166</v>
      </c>
      <c r="H7" s="310">
        <f>請求書!O7</f>
        <v>0</v>
      </c>
      <c r="I7" s="309"/>
    </row>
    <row r="8" spans="1:9" ht="10.5" customHeight="1" thickBot="1"/>
    <row r="9" spans="1:9" ht="20.100000000000001" customHeight="1">
      <c r="A9" s="268" t="s">
        <v>12</v>
      </c>
      <c r="B9" s="267" t="s">
        <v>8</v>
      </c>
      <c r="C9" s="265" t="s">
        <v>141</v>
      </c>
      <c r="D9" s="266" t="s">
        <v>0</v>
      </c>
      <c r="E9" s="265" t="s">
        <v>140</v>
      </c>
      <c r="F9" s="264" t="s">
        <v>139</v>
      </c>
      <c r="G9" s="730" t="s">
        <v>138</v>
      </c>
      <c r="H9" s="731"/>
      <c r="I9" s="732"/>
    </row>
    <row r="10" spans="1:9" ht="20.100000000000001" customHeight="1">
      <c r="A10" s="261"/>
      <c r="B10" s="260"/>
      <c r="C10" s="263"/>
      <c r="D10" s="262"/>
      <c r="E10" s="253"/>
      <c r="F10" s="313">
        <f>ROUND(C10*E10,0)</f>
        <v>0</v>
      </c>
      <c r="G10" s="741"/>
      <c r="H10" s="742"/>
      <c r="I10" s="743"/>
    </row>
    <row r="11" spans="1:9" ht="20.100000000000001" customHeight="1">
      <c r="A11" s="261"/>
      <c r="B11" s="260"/>
      <c r="C11" s="259"/>
      <c r="D11" s="258"/>
      <c r="E11" s="253"/>
      <c r="F11" s="252">
        <f t="shared" ref="F11:F27" si="0">ROUND(C11*E11,0)</f>
        <v>0</v>
      </c>
      <c r="G11" s="738"/>
      <c r="H11" s="739"/>
      <c r="I11" s="740"/>
    </row>
    <row r="12" spans="1:9" ht="20.100000000000001" customHeight="1">
      <c r="A12" s="261"/>
      <c r="B12" s="260"/>
      <c r="C12" s="259"/>
      <c r="D12" s="258"/>
      <c r="E12" s="253"/>
      <c r="F12" s="252">
        <f t="shared" si="0"/>
        <v>0</v>
      </c>
      <c r="G12" s="738"/>
      <c r="H12" s="739"/>
      <c r="I12" s="740"/>
    </row>
    <row r="13" spans="1:9" ht="20.100000000000001" customHeight="1">
      <c r="A13" s="261"/>
      <c r="B13" s="260"/>
      <c r="C13" s="259"/>
      <c r="D13" s="258"/>
      <c r="E13" s="253"/>
      <c r="F13" s="252">
        <f t="shared" si="0"/>
        <v>0</v>
      </c>
      <c r="G13" s="738"/>
      <c r="H13" s="739"/>
      <c r="I13" s="740"/>
    </row>
    <row r="14" spans="1:9" ht="20.100000000000001" customHeight="1">
      <c r="A14" s="261"/>
      <c r="B14" s="260"/>
      <c r="C14" s="259"/>
      <c r="D14" s="258"/>
      <c r="E14" s="253"/>
      <c r="F14" s="252">
        <f t="shared" si="0"/>
        <v>0</v>
      </c>
      <c r="G14" s="738"/>
      <c r="H14" s="739"/>
      <c r="I14" s="740"/>
    </row>
    <row r="15" spans="1:9" ht="20.100000000000001" customHeight="1">
      <c r="A15" s="261"/>
      <c r="B15" s="260"/>
      <c r="C15" s="259"/>
      <c r="D15" s="258"/>
      <c r="E15" s="253"/>
      <c r="F15" s="252">
        <f t="shared" si="0"/>
        <v>0</v>
      </c>
      <c r="G15" s="738"/>
      <c r="H15" s="739"/>
      <c r="I15" s="740"/>
    </row>
    <row r="16" spans="1:9" ht="20.100000000000001" customHeight="1">
      <c r="A16" s="261"/>
      <c r="B16" s="260"/>
      <c r="C16" s="259"/>
      <c r="D16" s="258"/>
      <c r="E16" s="253"/>
      <c r="F16" s="252">
        <f t="shared" si="0"/>
        <v>0</v>
      </c>
      <c r="G16" s="738"/>
      <c r="H16" s="739"/>
      <c r="I16" s="740"/>
    </row>
    <row r="17" spans="1:9" ht="20.100000000000001" customHeight="1">
      <c r="A17" s="261"/>
      <c r="B17" s="260"/>
      <c r="C17" s="259"/>
      <c r="D17" s="258"/>
      <c r="E17" s="253"/>
      <c r="F17" s="252">
        <f t="shared" si="0"/>
        <v>0</v>
      </c>
      <c r="G17" s="738"/>
      <c r="H17" s="739"/>
      <c r="I17" s="740"/>
    </row>
    <row r="18" spans="1:9" ht="20.100000000000001" customHeight="1">
      <c r="A18" s="261"/>
      <c r="B18" s="260"/>
      <c r="C18" s="259"/>
      <c r="D18" s="258"/>
      <c r="E18" s="253"/>
      <c r="F18" s="252">
        <f t="shared" si="0"/>
        <v>0</v>
      </c>
      <c r="G18" s="738"/>
      <c r="H18" s="739"/>
      <c r="I18" s="740"/>
    </row>
    <row r="19" spans="1:9" ht="20.100000000000001" customHeight="1">
      <c r="A19" s="261"/>
      <c r="B19" s="260"/>
      <c r="C19" s="259"/>
      <c r="D19" s="258"/>
      <c r="E19" s="253"/>
      <c r="F19" s="252">
        <f t="shared" si="0"/>
        <v>0</v>
      </c>
      <c r="G19" s="738"/>
      <c r="H19" s="739"/>
      <c r="I19" s="740"/>
    </row>
    <row r="20" spans="1:9" ht="20.100000000000001" customHeight="1">
      <c r="A20" s="261"/>
      <c r="B20" s="260"/>
      <c r="C20" s="259"/>
      <c r="D20" s="258"/>
      <c r="E20" s="253"/>
      <c r="F20" s="252">
        <f t="shared" si="0"/>
        <v>0</v>
      </c>
      <c r="G20" s="738"/>
      <c r="H20" s="739"/>
      <c r="I20" s="740"/>
    </row>
    <row r="21" spans="1:9" ht="20.100000000000001" customHeight="1">
      <c r="A21" s="261"/>
      <c r="B21" s="260"/>
      <c r="C21" s="259"/>
      <c r="D21" s="258"/>
      <c r="E21" s="253"/>
      <c r="F21" s="252">
        <f t="shared" si="0"/>
        <v>0</v>
      </c>
      <c r="G21" s="738"/>
      <c r="H21" s="739"/>
      <c r="I21" s="740"/>
    </row>
    <row r="22" spans="1:9" ht="20.100000000000001" customHeight="1">
      <c r="A22" s="261"/>
      <c r="B22" s="260"/>
      <c r="C22" s="259"/>
      <c r="D22" s="258"/>
      <c r="E22" s="253"/>
      <c r="F22" s="252">
        <f t="shared" si="0"/>
        <v>0</v>
      </c>
      <c r="G22" s="738"/>
      <c r="H22" s="739"/>
      <c r="I22" s="740"/>
    </row>
    <row r="23" spans="1:9" ht="20.100000000000001" customHeight="1">
      <c r="A23" s="261"/>
      <c r="B23" s="260"/>
      <c r="C23" s="259"/>
      <c r="D23" s="258"/>
      <c r="E23" s="253"/>
      <c r="F23" s="252">
        <f t="shared" si="0"/>
        <v>0</v>
      </c>
      <c r="G23" s="738"/>
      <c r="H23" s="739"/>
      <c r="I23" s="740"/>
    </row>
    <row r="24" spans="1:9" ht="20.100000000000001" customHeight="1">
      <c r="A24" s="261"/>
      <c r="B24" s="260"/>
      <c r="C24" s="259"/>
      <c r="D24" s="258"/>
      <c r="E24" s="253"/>
      <c r="F24" s="252">
        <f t="shared" si="0"/>
        <v>0</v>
      </c>
      <c r="G24" s="738"/>
      <c r="H24" s="739"/>
      <c r="I24" s="740"/>
    </row>
    <row r="25" spans="1:9" ht="20.100000000000001" customHeight="1">
      <c r="A25" s="261"/>
      <c r="B25" s="260"/>
      <c r="C25" s="259"/>
      <c r="D25" s="258"/>
      <c r="E25" s="253"/>
      <c r="F25" s="252">
        <f t="shared" si="0"/>
        <v>0</v>
      </c>
      <c r="G25" s="738"/>
      <c r="H25" s="739"/>
      <c r="I25" s="740"/>
    </row>
    <row r="26" spans="1:9" ht="20.100000000000001" customHeight="1">
      <c r="A26" s="261"/>
      <c r="B26" s="260"/>
      <c r="C26" s="259"/>
      <c r="D26" s="258"/>
      <c r="E26" s="253"/>
      <c r="F26" s="252">
        <f t="shared" si="0"/>
        <v>0</v>
      </c>
      <c r="G26" s="738"/>
      <c r="H26" s="739"/>
      <c r="I26" s="740"/>
    </row>
    <row r="27" spans="1:9" ht="20.100000000000001" customHeight="1" thickBot="1">
      <c r="A27" s="257"/>
      <c r="B27" s="256"/>
      <c r="C27" s="255"/>
      <c r="D27" s="254"/>
      <c r="E27" s="253"/>
      <c r="F27" s="252">
        <f t="shared" si="0"/>
        <v>0</v>
      </c>
      <c r="G27" s="738"/>
      <c r="H27" s="739"/>
      <c r="I27" s="740"/>
    </row>
    <row r="28" spans="1:9" ht="20.100000000000001" customHeight="1">
      <c r="A28" s="251" t="s">
        <v>137</v>
      </c>
      <c r="B28" s="251"/>
      <c r="C28" s="250"/>
      <c r="D28" s="249"/>
      <c r="E28" s="248" t="s">
        <v>174</v>
      </c>
      <c r="F28" s="247">
        <f>SUM(F10:F27)</f>
        <v>0</v>
      </c>
      <c r="G28" s="744"/>
      <c r="H28" s="745"/>
      <c r="I28" s="746"/>
    </row>
    <row r="29" spans="1:9" ht="20.100000000000001" customHeight="1" thickBot="1">
      <c r="B29" s="246"/>
      <c r="D29" s="245"/>
      <c r="E29" s="244" t="s">
        <v>121</v>
      </c>
      <c r="F29" s="243"/>
      <c r="G29" s="242"/>
      <c r="H29" s="241"/>
      <c r="I29" s="240" t="s">
        <v>136</v>
      </c>
    </row>
  </sheetData>
  <sheetProtection sheet="1" formatCells="0"/>
  <mergeCells count="25">
    <mergeCell ref="G17:I17"/>
    <mergeCell ref="G18:I18"/>
    <mergeCell ref="G19:I19"/>
    <mergeCell ref="G20:I20"/>
    <mergeCell ref="G21:I21"/>
    <mergeCell ref="G27:I27"/>
    <mergeCell ref="G28:I28"/>
    <mergeCell ref="G22:I22"/>
    <mergeCell ref="G23:I23"/>
    <mergeCell ref="G24:I24"/>
    <mergeCell ref="G25:I25"/>
    <mergeCell ref="G26:I26"/>
    <mergeCell ref="A3:C5"/>
    <mergeCell ref="G16:I16"/>
    <mergeCell ref="G9:I9"/>
    <mergeCell ref="G10:I10"/>
    <mergeCell ref="G11:I11"/>
    <mergeCell ref="G12:I12"/>
    <mergeCell ref="G13:I13"/>
    <mergeCell ref="G14:I14"/>
    <mergeCell ref="G15:I15"/>
    <mergeCell ref="B7:C7"/>
    <mergeCell ref="F4:I4"/>
    <mergeCell ref="F5:I5"/>
    <mergeCell ref="F6:H6"/>
  </mergeCells>
  <phoneticPr fontId="2"/>
  <dataValidations count="1">
    <dataValidation type="list" errorStyle="information" allowBlank="1" showInputMessage="1" showErrorMessage="1" sqref="D10:D27" xr:uid="{00000000-0002-0000-0500-000000000000}">
      <formula1>"式,m,㎡,㎥,個,枚,φ"</formula1>
    </dataValidation>
  </dataValidations>
  <printOptions horizontalCentered="1" gridLinesSet="0"/>
  <pageMargins left="0.59055118110236227" right="0.59055118110236227" top="0.78740157480314965" bottom="0.19685039370078741" header="0.31496062992125984" footer="0.51181102362204722"/>
  <pageSetup paperSize="9" orientation="landscape" horizontalDpi="240" verticalDpi="24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33CC33"/>
  </sheetPr>
  <dimension ref="A1:AG40"/>
  <sheetViews>
    <sheetView showGridLines="0" view="pageBreakPreview" zoomScale="80" zoomScaleNormal="100" zoomScaleSheetLayoutView="80" workbookViewId="0">
      <selection activeCell="E9" sqref="E9:F9"/>
    </sheetView>
  </sheetViews>
  <sheetFormatPr defaultColWidth="9" defaultRowHeight="13.5"/>
  <cols>
    <col min="1" max="7" width="7.625" style="222" customWidth="1"/>
    <col min="8" max="8" width="9.625" style="222" customWidth="1"/>
    <col min="9" max="9" width="10.625" style="222" customWidth="1"/>
    <col min="10" max="10" width="8.125" style="222" customWidth="1"/>
    <col min="11" max="11" width="6.625" style="222" customWidth="1"/>
    <col min="12" max="12" width="9.625" style="222" customWidth="1"/>
    <col min="13" max="13" width="12.625" style="222" customWidth="1"/>
    <col min="14" max="14" width="8.625" style="222" customWidth="1"/>
    <col min="15" max="16" width="5.625" style="222" customWidth="1"/>
    <col min="17" max="17" width="9.625" style="222" customWidth="1"/>
    <col min="18" max="18" width="12.625" style="222" customWidth="1"/>
    <col min="19" max="19" width="8.625" style="222" customWidth="1"/>
    <col min="20" max="21" width="5.625" style="222" customWidth="1"/>
    <col min="22" max="22" width="9.625" style="222" customWidth="1"/>
    <col min="23" max="23" width="12.625" style="222" customWidth="1"/>
    <col min="24" max="24" width="8.625" style="222" customWidth="1"/>
    <col min="25" max="26" width="5.625" style="222" customWidth="1"/>
    <col min="27" max="27" width="9.625" style="222" customWidth="1"/>
    <col min="28" max="28" width="12.625" style="222" customWidth="1"/>
    <col min="29" max="29" width="8.625" style="222" customWidth="1"/>
    <col min="30" max="31" width="5.625" style="222" customWidth="1"/>
    <col min="32" max="16384" width="9" style="223"/>
  </cols>
  <sheetData>
    <row r="1" spans="1:33" s="196" customFormat="1" ht="24.95" customHeight="1" thickBot="1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747" t="s">
        <v>83</v>
      </c>
      <c r="N1" s="747"/>
      <c r="O1" s="747"/>
      <c r="P1" s="747"/>
      <c r="Q1" s="747"/>
      <c r="R1" s="747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3" s="196" customFormat="1" ht="24.95" customHeight="1" thickTop="1" thickBot="1">
      <c r="A2" s="197"/>
      <c r="B2" s="286" t="s">
        <v>147</v>
      </c>
      <c r="C2" s="286"/>
      <c r="D2" s="286"/>
      <c r="E2" s="286"/>
      <c r="F2" s="286"/>
      <c r="G2" s="286"/>
      <c r="H2" s="286"/>
      <c r="I2" s="286"/>
      <c r="J2" s="197"/>
      <c r="K2" s="198"/>
      <c r="L2" s="198"/>
      <c r="M2" s="198"/>
      <c r="N2" s="198"/>
      <c r="O2" s="198"/>
      <c r="P2" s="198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</row>
    <row r="3" spans="1:33" s="196" customFormat="1" ht="24.95" customHeight="1" thickBot="1">
      <c r="K3" s="197"/>
      <c r="L3" s="749" t="s">
        <v>84</v>
      </c>
      <c r="M3" s="750"/>
      <c r="N3" s="751"/>
      <c r="O3" s="752" t="s">
        <v>85</v>
      </c>
      <c r="P3" s="753"/>
      <c r="Q3" s="749" t="s">
        <v>84</v>
      </c>
      <c r="R3" s="750"/>
      <c r="S3" s="751"/>
      <c r="T3" s="752" t="s">
        <v>85</v>
      </c>
      <c r="U3" s="753"/>
      <c r="V3" s="749" t="s">
        <v>84</v>
      </c>
      <c r="W3" s="750"/>
      <c r="X3" s="751"/>
      <c r="Y3" s="752" t="s">
        <v>85</v>
      </c>
      <c r="Z3" s="753"/>
      <c r="AA3" s="749" t="s">
        <v>84</v>
      </c>
      <c r="AB3" s="750"/>
      <c r="AC3" s="751"/>
      <c r="AD3" s="752" t="s">
        <v>85</v>
      </c>
      <c r="AE3" s="771"/>
    </row>
    <row r="4" spans="1:33" s="196" customFormat="1" ht="24.95" customHeight="1">
      <c r="A4" s="772" t="s">
        <v>180</v>
      </c>
      <c r="B4" s="751"/>
      <c r="C4" s="952" t="str">
        <f>IF(請求書!B7="","",請求書!B7)</f>
        <v/>
      </c>
      <c r="D4" s="953"/>
      <c r="E4" s="953"/>
      <c r="F4" s="953"/>
      <c r="G4" s="953"/>
      <c r="H4" s="953"/>
      <c r="I4" s="953"/>
      <c r="J4" s="954"/>
      <c r="K4" s="197"/>
      <c r="L4" s="754"/>
      <c r="M4" s="755"/>
      <c r="N4" s="756"/>
      <c r="O4" s="760"/>
      <c r="P4" s="761"/>
      <c r="Q4" s="754"/>
      <c r="R4" s="755"/>
      <c r="S4" s="756"/>
      <c r="T4" s="760"/>
      <c r="U4" s="761"/>
      <c r="V4" s="754"/>
      <c r="W4" s="755"/>
      <c r="X4" s="756"/>
      <c r="Y4" s="760"/>
      <c r="Z4" s="761"/>
      <c r="AA4" s="754"/>
      <c r="AB4" s="755"/>
      <c r="AC4" s="756"/>
      <c r="AD4" s="760"/>
      <c r="AE4" s="761"/>
    </row>
    <row r="5" spans="1:33" s="196" customFormat="1" ht="24.95" customHeight="1">
      <c r="A5" s="764" t="s">
        <v>86</v>
      </c>
      <c r="B5" s="765"/>
      <c r="C5" s="951"/>
      <c r="D5" s="947"/>
      <c r="E5" s="947"/>
      <c r="F5" s="948"/>
      <c r="G5" s="199" t="s">
        <v>87</v>
      </c>
      <c r="H5" s="200" t="s">
        <v>88</v>
      </c>
      <c r="I5" s="949" t="s">
        <v>89</v>
      </c>
      <c r="J5" s="950"/>
      <c r="K5" s="197"/>
      <c r="L5" s="757"/>
      <c r="M5" s="758"/>
      <c r="N5" s="759"/>
      <c r="O5" s="762"/>
      <c r="P5" s="763"/>
      <c r="Q5" s="757"/>
      <c r="R5" s="758"/>
      <c r="S5" s="759"/>
      <c r="T5" s="762"/>
      <c r="U5" s="763"/>
      <c r="V5" s="757"/>
      <c r="W5" s="758"/>
      <c r="X5" s="759"/>
      <c r="Y5" s="762"/>
      <c r="Z5" s="763"/>
      <c r="AA5" s="757"/>
      <c r="AB5" s="758"/>
      <c r="AC5" s="759"/>
      <c r="AD5" s="762"/>
      <c r="AE5" s="763"/>
    </row>
    <row r="6" spans="1:33" s="196" customFormat="1" ht="24.95" customHeight="1">
      <c r="A6" s="764" t="s">
        <v>4</v>
      </c>
      <c r="B6" s="765"/>
      <c r="C6" s="946"/>
      <c r="D6" s="947"/>
      <c r="E6" s="947"/>
      <c r="F6" s="948"/>
      <c r="G6" s="199" t="s">
        <v>90</v>
      </c>
      <c r="H6" s="200" t="s">
        <v>91</v>
      </c>
      <c r="I6" s="949" t="s">
        <v>89</v>
      </c>
      <c r="J6" s="950"/>
      <c r="K6" s="197"/>
      <c r="L6" s="764" t="s">
        <v>92</v>
      </c>
      <c r="M6" s="765"/>
      <c r="N6" s="776" t="str">
        <f>IF(N39=0,"",N39)</f>
        <v/>
      </c>
      <c r="O6" s="777"/>
      <c r="P6" s="778"/>
      <c r="Q6" s="764" t="s">
        <v>92</v>
      </c>
      <c r="R6" s="765"/>
      <c r="S6" s="776" t="str">
        <f>IF(S39=0,"",S39)</f>
        <v/>
      </c>
      <c r="T6" s="777"/>
      <c r="U6" s="778"/>
      <c r="V6" s="764" t="s">
        <v>92</v>
      </c>
      <c r="W6" s="765"/>
      <c r="X6" s="776" t="str">
        <f>IF(X39=0,"",X39)</f>
        <v/>
      </c>
      <c r="Y6" s="777"/>
      <c r="Z6" s="778"/>
      <c r="AA6" s="764" t="s">
        <v>92</v>
      </c>
      <c r="AB6" s="765"/>
      <c r="AC6" s="779" t="str">
        <f>IF(AC39=0,"",AC39)</f>
        <v/>
      </c>
      <c r="AD6" s="780"/>
      <c r="AE6" s="781"/>
      <c r="AG6" s="196" t="s">
        <v>93</v>
      </c>
    </row>
    <row r="7" spans="1:33" s="196" customFormat="1" ht="24.95" customHeight="1">
      <c r="A7" s="764" t="s">
        <v>94</v>
      </c>
      <c r="B7" s="765"/>
      <c r="C7" s="943" t="str">
        <f>IF(請求書!K5="","",請求書!K5)</f>
        <v/>
      </c>
      <c r="D7" s="944"/>
      <c r="E7" s="944"/>
      <c r="F7" s="945"/>
      <c r="G7" s="782" t="s">
        <v>95</v>
      </c>
      <c r="H7" s="783"/>
      <c r="I7" s="784" t="str">
        <f>IF(J39=0,"",J39)</f>
        <v/>
      </c>
      <c r="J7" s="785"/>
      <c r="K7" s="197"/>
      <c r="L7" s="764" t="s">
        <v>96</v>
      </c>
      <c r="M7" s="765"/>
      <c r="N7" s="776" t="str">
        <f>N6</f>
        <v/>
      </c>
      <c r="O7" s="777"/>
      <c r="P7" s="778"/>
      <c r="Q7" s="764" t="s">
        <v>96</v>
      </c>
      <c r="R7" s="765"/>
      <c r="S7" s="776" t="str">
        <f>IF(S6="","",N7+S6)</f>
        <v/>
      </c>
      <c r="T7" s="777"/>
      <c r="U7" s="778"/>
      <c r="V7" s="764" t="s">
        <v>96</v>
      </c>
      <c r="W7" s="765"/>
      <c r="X7" s="776" t="str">
        <f>IF(X6="","",S7+X6)</f>
        <v/>
      </c>
      <c r="Y7" s="777"/>
      <c r="Z7" s="778"/>
      <c r="AA7" s="764" t="s">
        <v>96</v>
      </c>
      <c r="AB7" s="765"/>
      <c r="AC7" s="779" t="str">
        <f>IF(AC6="","",X7+AC6)</f>
        <v/>
      </c>
      <c r="AD7" s="780"/>
      <c r="AE7" s="781"/>
    </row>
    <row r="8" spans="1:33" s="196" customFormat="1" ht="24.95" customHeight="1">
      <c r="A8" s="764" t="s">
        <v>97</v>
      </c>
      <c r="B8" s="796"/>
      <c r="C8" s="943" t="str">
        <f>IF(請求書!D24="","",請求書!D24)</f>
        <v/>
      </c>
      <c r="D8" s="944"/>
      <c r="E8" s="944"/>
      <c r="F8" s="945"/>
      <c r="G8" s="797" t="s">
        <v>98</v>
      </c>
      <c r="H8" s="796"/>
      <c r="I8" s="798"/>
      <c r="J8" s="799"/>
      <c r="K8" s="197"/>
      <c r="L8" s="764" t="s">
        <v>99</v>
      </c>
      <c r="M8" s="796"/>
      <c r="N8" s="800"/>
      <c r="O8" s="801"/>
      <c r="P8" s="802"/>
      <c r="Q8" s="764" t="s">
        <v>99</v>
      </c>
      <c r="R8" s="796"/>
      <c r="S8" s="779" t="str">
        <f>IF(S6="","",N10)</f>
        <v/>
      </c>
      <c r="T8" s="803"/>
      <c r="U8" s="804"/>
      <c r="V8" s="764" t="s">
        <v>99</v>
      </c>
      <c r="W8" s="796"/>
      <c r="X8" s="779" t="str">
        <f>IF(X6="","",S10)</f>
        <v/>
      </c>
      <c r="Y8" s="803"/>
      <c r="Z8" s="804"/>
      <c r="AA8" s="764" t="s">
        <v>99</v>
      </c>
      <c r="AB8" s="796"/>
      <c r="AC8" s="779" t="str">
        <f>IF(AC6="","",X10)</f>
        <v/>
      </c>
      <c r="AD8" s="803"/>
      <c r="AE8" s="804"/>
    </row>
    <row r="9" spans="1:33" s="196" customFormat="1" ht="24.95" customHeight="1" thickBot="1">
      <c r="A9" s="786" t="s">
        <v>100</v>
      </c>
      <c r="B9" s="787"/>
      <c r="C9" s="939"/>
      <c r="D9" s="940"/>
      <c r="E9" s="941" t="str">
        <f>IF(請求書!K7="","",請求書!K7)</f>
        <v/>
      </c>
      <c r="F9" s="942"/>
      <c r="G9" s="792" t="s">
        <v>101</v>
      </c>
      <c r="H9" s="793"/>
      <c r="I9" s="794" t="str">
        <f>IF(I7="","",SUM(I7:J8))</f>
        <v/>
      </c>
      <c r="J9" s="795"/>
      <c r="K9" s="197"/>
      <c r="L9" s="764" t="s">
        <v>102</v>
      </c>
      <c r="M9" s="765"/>
      <c r="N9" s="776" t="str">
        <f>N6</f>
        <v/>
      </c>
      <c r="O9" s="777"/>
      <c r="P9" s="778"/>
      <c r="Q9" s="764" t="s">
        <v>102</v>
      </c>
      <c r="R9" s="765"/>
      <c r="S9" s="776" t="str">
        <f>IF(S6="","",S6)</f>
        <v/>
      </c>
      <c r="T9" s="777"/>
      <c r="U9" s="778"/>
      <c r="V9" s="764" t="s">
        <v>102</v>
      </c>
      <c r="W9" s="765"/>
      <c r="X9" s="776" t="str">
        <f>IF(X6="","",X6)</f>
        <v/>
      </c>
      <c r="Y9" s="777"/>
      <c r="Z9" s="778"/>
      <c r="AA9" s="764" t="s">
        <v>102</v>
      </c>
      <c r="AB9" s="765"/>
      <c r="AC9" s="779" t="str">
        <f>IF(AC6="","",AC6)</f>
        <v/>
      </c>
      <c r="AD9" s="780"/>
      <c r="AE9" s="781"/>
    </row>
    <row r="10" spans="1:33" s="196" customFormat="1" ht="24.95" customHeight="1">
      <c r="K10" s="201"/>
      <c r="L10" s="764" t="s">
        <v>103</v>
      </c>
      <c r="M10" s="765"/>
      <c r="N10" s="776" t="str">
        <f>N9</f>
        <v/>
      </c>
      <c r="O10" s="777"/>
      <c r="P10" s="778"/>
      <c r="Q10" s="764" t="s">
        <v>103</v>
      </c>
      <c r="R10" s="765"/>
      <c r="S10" s="776" t="str">
        <f>IF(S6="","",S8+S9)</f>
        <v/>
      </c>
      <c r="T10" s="777"/>
      <c r="U10" s="778"/>
      <c r="V10" s="764" t="s">
        <v>103</v>
      </c>
      <c r="W10" s="765"/>
      <c r="X10" s="776" t="str">
        <f>IF(X6="","",X8+X9)</f>
        <v/>
      </c>
      <c r="Y10" s="777"/>
      <c r="Z10" s="778"/>
      <c r="AA10" s="764" t="s">
        <v>103</v>
      </c>
      <c r="AB10" s="765"/>
      <c r="AC10" s="779" t="str">
        <f>IF(AC6="","",AC8+AC9)</f>
        <v/>
      </c>
      <c r="AD10" s="780"/>
      <c r="AE10" s="781"/>
    </row>
    <row r="11" spans="1:33" s="196" customFormat="1" ht="24.95" customHeight="1" thickBot="1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201"/>
      <c r="L11" s="805" t="s">
        <v>104</v>
      </c>
      <c r="M11" s="806"/>
      <c r="N11" s="807" t="str">
        <f>IF(N6="","",I9-N10)</f>
        <v/>
      </c>
      <c r="O11" s="808"/>
      <c r="P11" s="809"/>
      <c r="Q11" s="805" t="s">
        <v>104</v>
      </c>
      <c r="R11" s="806"/>
      <c r="S11" s="807" t="str">
        <f>IF(S6="","",I9-S10)</f>
        <v/>
      </c>
      <c r="T11" s="808"/>
      <c r="U11" s="809"/>
      <c r="V11" s="805" t="s">
        <v>104</v>
      </c>
      <c r="W11" s="806"/>
      <c r="X11" s="807" t="str">
        <f>IF(X6="","",I9-X10)</f>
        <v/>
      </c>
      <c r="Y11" s="808"/>
      <c r="Z11" s="809"/>
      <c r="AA11" s="805" t="s">
        <v>104</v>
      </c>
      <c r="AB11" s="806"/>
      <c r="AC11" s="810" t="str">
        <f>IF(AC6="","",I9-AC10)</f>
        <v/>
      </c>
      <c r="AD11" s="811"/>
      <c r="AE11" s="812"/>
    </row>
    <row r="12" spans="1:33" s="196" customFormat="1" ht="24.95" customHeight="1">
      <c r="A12" s="819" t="s">
        <v>105</v>
      </c>
      <c r="B12" s="821" t="s">
        <v>106</v>
      </c>
      <c r="C12" s="823" t="s">
        <v>107</v>
      </c>
      <c r="D12" s="824"/>
      <c r="E12" s="824"/>
      <c r="F12" s="825"/>
      <c r="G12" s="821" t="s">
        <v>108</v>
      </c>
      <c r="H12" s="829" t="s">
        <v>128</v>
      </c>
      <c r="I12" s="830"/>
      <c r="J12" s="830"/>
      <c r="K12" s="831"/>
      <c r="L12" s="224" t="s">
        <v>122</v>
      </c>
      <c r="M12" s="813" t="s">
        <v>127</v>
      </c>
      <c r="N12" s="813"/>
      <c r="O12" s="813"/>
      <c r="P12" s="814"/>
      <c r="Q12" s="224" t="s">
        <v>123</v>
      </c>
      <c r="R12" s="813" t="s">
        <v>127</v>
      </c>
      <c r="S12" s="813"/>
      <c r="T12" s="813"/>
      <c r="U12" s="814"/>
      <c r="V12" s="225" t="s">
        <v>124</v>
      </c>
      <c r="W12" s="813" t="s">
        <v>127</v>
      </c>
      <c r="X12" s="813"/>
      <c r="Y12" s="813"/>
      <c r="Z12" s="814"/>
      <c r="AA12" s="225" t="s">
        <v>125</v>
      </c>
      <c r="AB12" s="813" t="s">
        <v>127</v>
      </c>
      <c r="AC12" s="813"/>
      <c r="AD12" s="813"/>
      <c r="AE12" s="814"/>
    </row>
    <row r="13" spans="1:33" s="196" customFormat="1" ht="24.95" customHeight="1" thickBot="1">
      <c r="A13" s="820"/>
      <c r="B13" s="822"/>
      <c r="C13" s="826"/>
      <c r="D13" s="827"/>
      <c r="E13" s="827"/>
      <c r="F13" s="828"/>
      <c r="G13" s="822"/>
      <c r="H13" s="202" t="s">
        <v>109</v>
      </c>
      <c r="I13" s="202" t="s">
        <v>110</v>
      </c>
      <c r="J13" s="815" t="s">
        <v>111</v>
      </c>
      <c r="K13" s="816"/>
      <c r="L13" s="203" t="s">
        <v>112</v>
      </c>
      <c r="M13" s="202" t="s">
        <v>113</v>
      </c>
      <c r="N13" s="815" t="s">
        <v>114</v>
      </c>
      <c r="O13" s="817"/>
      <c r="P13" s="818"/>
      <c r="Q13" s="203" t="s">
        <v>112</v>
      </c>
      <c r="R13" s="202" t="s">
        <v>115</v>
      </c>
      <c r="S13" s="815" t="s">
        <v>116</v>
      </c>
      <c r="T13" s="817"/>
      <c r="U13" s="818"/>
      <c r="V13" s="203" t="s">
        <v>112</v>
      </c>
      <c r="W13" s="202" t="s">
        <v>117</v>
      </c>
      <c r="X13" s="815" t="s">
        <v>118</v>
      </c>
      <c r="Y13" s="817"/>
      <c r="Z13" s="818"/>
      <c r="AA13" s="203" t="s">
        <v>112</v>
      </c>
      <c r="AB13" s="202" t="s">
        <v>119</v>
      </c>
      <c r="AC13" s="815" t="s">
        <v>120</v>
      </c>
      <c r="AD13" s="817"/>
      <c r="AE13" s="818"/>
    </row>
    <row r="14" spans="1:33" s="196" customFormat="1" ht="24.95" customHeight="1">
      <c r="A14" s="204"/>
      <c r="B14" s="205"/>
      <c r="C14" s="842"/>
      <c r="D14" s="843"/>
      <c r="E14" s="843"/>
      <c r="F14" s="844"/>
      <c r="G14" s="206"/>
      <c r="H14" s="205"/>
      <c r="I14" s="207"/>
      <c r="J14" s="845"/>
      <c r="K14" s="846"/>
      <c r="L14" s="204"/>
      <c r="M14" s="205"/>
      <c r="N14" s="847"/>
      <c r="O14" s="848"/>
      <c r="P14" s="849"/>
      <c r="Q14" s="210"/>
      <c r="R14" s="205"/>
      <c r="S14" s="847"/>
      <c r="T14" s="850"/>
      <c r="U14" s="851"/>
      <c r="V14" s="204"/>
      <c r="W14" s="205"/>
      <c r="X14" s="847"/>
      <c r="Y14" s="850"/>
      <c r="Z14" s="851"/>
      <c r="AA14" s="210"/>
      <c r="AB14" s="205"/>
      <c r="AC14" s="847"/>
      <c r="AD14" s="850"/>
      <c r="AE14" s="851"/>
    </row>
    <row r="15" spans="1:33" s="196" customFormat="1" ht="24.95" customHeight="1">
      <c r="A15" s="211"/>
      <c r="B15" s="212"/>
      <c r="C15" s="854"/>
      <c r="D15" s="855"/>
      <c r="E15" s="855"/>
      <c r="F15" s="856"/>
      <c r="G15" s="213"/>
      <c r="H15" s="212"/>
      <c r="I15" s="207"/>
      <c r="J15" s="839"/>
      <c r="K15" s="857"/>
      <c r="L15" s="211"/>
      <c r="M15" s="212"/>
      <c r="N15" s="839"/>
      <c r="O15" s="840"/>
      <c r="P15" s="841"/>
      <c r="Q15" s="214"/>
      <c r="R15" s="212"/>
      <c r="S15" s="839"/>
      <c r="T15" s="840"/>
      <c r="U15" s="841"/>
      <c r="V15" s="211"/>
      <c r="W15" s="212"/>
      <c r="X15" s="839"/>
      <c r="Y15" s="840"/>
      <c r="Z15" s="841"/>
      <c r="AA15" s="214"/>
      <c r="AB15" s="212"/>
      <c r="AC15" s="839"/>
      <c r="AD15" s="840"/>
      <c r="AE15" s="841"/>
    </row>
    <row r="16" spans="1:33" s="196" customFormat="1" ht="24.95" customHeight="1">
      <c r="A16" s="211"/>
      <c r="B16" s="212"/>
      <c r="C16" s="854"/>
      <c r="D16" s="855"/>
      <c r="E16" s="855"/>
      <c r="F16" s="856"/>
      <c r="G16" s="213"/>
      <c r="H16" s="212"/>
      <c r="I16" s="215"/>
      <c r="J16" s="839"/>
      <c r="K16" s="857"/>
      <c r="L16" s="211"/>
      <c r="M16" s="212"/>
      <c r="N16" s="839"/>
      <c r="O16" s="858"/>
      <c r="P16" s="859"/>
      <c r="Q16" s="214"/>
      <c r="R16" s="212"/>
      <c r="S16" s="839"/>
      <c r="T16" s="840"/>
      <c r="U16" s="841"/>
      <c r="V16" s="211"/>
      <c r="W16" s="212"/>
      <c r="X16" s="839"/>
      <c r="Y16" s="840"/>
      <c r="Z16" s="841"/>
      <c r="AA16" s="214"/>
      <c r="AB16" s="212"/>
      <c r="AC16" s="839"/>
      <c r="AD16" s="840"/>
      <c r="AE16" s="841"/>
    </row>
    <row r="17" spans="1:31" s="196" customFormat="1" ht="24.95" customHeight="1">
      <c r="A17" s="211"/>
      <c r="B17" s="212"/>
      <c r="C17" s="854"/>
      <c r="D17" s="855"/>
      <c r="E17" s="855"/>
      <c r="F17" s="856"/>
      <c r="G17" s="213"/>
      <c r="H17" s="212"/>
      <c r="I17" s="215"/>
      <c r="J17" s="839"/>
      <c r="K17" s="857"/>
      <c r="L17" s="211"/>
      <c r="M17" s="212"/>
      <c r="N17" s="839"/>
      <c r="O17" s="840"/>
      <c r="P17" s="841"/>
      <c r="Q17" s="214"/>
      <c r="R17" s="212"/>
      <c r="S17" s="839"/>
      <c r="T17" s="840"/>
      <c r="U17" s="841"/>
      <c r="V17" s="211"/>
      <c r="W17" s="212"/>
      <c r="X17" s="839"/>
      <c r="Y17" s="840"/>
      <c r="Z17" s="841"/>
      <c r="AA17" s="214"/>
      <c r="AB17" s="212"/>
      <c r="AC17" s="839"/>
      <c r="AD17" s="840"/>
      <c r="AE17" s="841"/>
    </row>
    <row r="18" spans="1:31" s="196" customFormat="1" ht="24.95" customHeight="1">
      <c r="A18" s="211"/>
      <c r="B18" s="212"/>
      <c r="C18" s="854"/>
      <c r="D18" s="855"/>
      <c r="E18" s="855"/>
      <c r="F18" s="856"/>
      <c r="G18" s="213"/>
      <c r="H18" s="212"/>
      <c r="I18" s="215"/>
      <c r="J18" s="839"/>
      <c r="K18" s="857"/>
      <c r="L18" s="211"/>
      <c r="M18" s="212"/>
      <c r="N18" s="839"/>
      <c r="O18" s="840"/>
      <c r="P18" s="841"/>
      <c r="Q18" s="214"/>
      <c r="R18" s="212"/>
      <c r="S18" s="839"/>
      <c r="T18" s="840"/>
      <c r="U18" s="841"/>
      <c r="V18" s="211"/>
      <c r="W18" s="212"/>
      <c r="X18" s="839"/>
      <c r="Y18" s="840"/>
      <c r="Z18" s="841"/>
      <c r="AA18" s="214"/>
      <c r="AB18" s="212"/>
      <c r="AC18" s="839"/>
      <c r="AD18" s="840"/>
      <c r="AE18" s="841"/>
    </row>
    <row r="19" spans="1:31" s="196" customFormat="1" ht="24.95" customHeight="1">
      <c r="A19" s="211"/>
      <c r="B19" s="212"/>
      <c r="C19" s="854"/>
      <c r="D19" s="855"/>
      <c r="E19" s="855"/>
      <c r="F19" s="856"/>
      <c r="G19" s="212"/>
      <c r="H19" s="212"/>
      <c r="I19" s="215"/>
      <c r="J19" s="839"/>
      <c r="K19" s="857"/>
      <c r="L19" s="211"/>
      <c r="M19" s="212"/>
      <c r="N19" s="839"/>
      <c r="O19" s="840"/>
      <c r="P19" s="841"/>
      <c r="Q19" s="214"/>
      <c r="R19" s="212"/>
      <c r="S19" s="839"/>
      <c r="T19" s="840"/>
      <c r="U19" s="841"/>
      <c r="V19" s="211"/>
      <c r="W19" s="212"/>
      <c r="X19" s="839"/>
      <c r="Y19" s="840"/>
      <c r="Z19" s="841"/>
      <c r="AA19" s="214"/>
      <c r="AB19" s="212"/>
      <c r="AC19" s="839"/>
      <c r="AD19" s="840"/>
      <c r="AE19" s="841"/>
    </row>
    <row r="20" spans="1:31" s="196" customFormat="1" ht="24.95" customHeight="1">
      <c r="A20" s="211"/>
      <c r="B20" s="212"/>
      <c r="C20" s="854"/>
      <c r="D20" s="855"/>
      <c r="E20" s="855"/>
      <c r="F20" s="856"/>
      <c r="G20" s="212"/>
      <c r="H20" s="212"/>
      <c r="I20" s="215"/>
      <c r="J20" s="839"/>
      <c r="K20" s="857"/>
      <c r="L20" s="211"/>
      <c r="M20" s="212"/>
      <c r="N20" s="839"/>
      <c r="O20" s="858"/>
      <c r="P20" s="859"/>
      <c r="Q20" s="214"/>
      <c r="R20" s="212"/>
      <c r="S20" s="839"/>
      <c r="T20" s="840"/>
      <c r="U20" s="841"/>
      <c r="V20" s="211"/>
      <c r="W20" s="212"/>
      <c r="X20" s="839"/>
      <c r="Y20" s="840"/>
      <c r="Z20" s="841"/>
      <c r="AA20" s="214"/>
      <c r="AB20" s="212"/>
      <c r="AC20" s="839"/>
      <c r="AD20" s="840"/>
      <c r="AE20" s="841"/>
    </row>
    <row r="21" spans="1:31" s="196" customFormat="1" ht="24.95" customHeight="1">
      <c r="A21" s="211"/>
      <c r="B21" s="212"/>
      <c r="C21" s="854"/>
      <c r="D21" s="855"/>
      <c r="E21" s="855"/>
      <c r="F21" s="856"/>
      <c r="G21" s="212"/>
      <c r="H21" s="212"/>
      <c r="I21" s="215"/>
      <c r="J21" s="839"/>
      <c r="K21" s="857"/>
      <c r="L21" s="211"/>
      <c r="M21" s="212"/>
      <c r="N21" s="839"/>
      <c r="O21" s="858"/>
      <c r="P21" s="859"/>
      <c r="Q21" s="214"/>
      <c r="R21" s="212"/>
      <c r="S21" s="839"/>
      <c r="T21" s="840"/>
      <c r="U21" s="841"/>
      <c r="V21" s="211"/>
      <c r="W21" s="212"/>
      <c r="X21" s="839"/>
      <c r="Y21" s="840"/>
      <c r="Z21" s="841"/>
      <c r="AA21" s="214"/>
      <c r="AB21" s="212"/>
      <c r="AC21" s="839"/>
      <c r="AD21" s="840"/>
      <c r="AE21" s="841"/>
    </row>
    <row r="22" spans="1:31" s="196" customFormat="1" ht="24.95" customHeight="1">
      <c r="A22" s="211"/>
      <c r="B22" s="212"/>
      <c r="C22" s="854"/>
      <c r="D22" s="855"/>
      <c r="E22" s="855"/>
      <c r="F22" s="856"/>
      <c r="G22" s="212"/>
      <c r="H22" s="212"/>
      <c r="I22" s="212"/>
      <c r="J22" s="854"/>
      <c r="K22" s="860"/>
      <c r="L22" s="211"/>
      <c r="M22" s="212"/>
      <c r="N22" s="839"/>
      <c r="O22" s="840"/>
      <c r="P22" s="841"/>
      <c r="Q22" s="214"/>
      <c r="R22" s="212"/>
      <c r="S22" s="839"/>
      <c r="T22" s="840"/>
      <c r="U22" s="841"/>
      <c r="V22" s="211"/>
      <c r="W22" s="212"/>
      <c r="X22" s="839"/>
      <c r="Y22" s="840"/>
      <c r="Z22" s="841"/>
      <c r="AA22" s="214"/>
      <c r="AB22" s="212"/>
      <c r="AC22" s="839"/>
      <c r="AD22" s="840"/>
      <c r="AE22" s="841"/>
    </row>
    <row r="23" spans="1:31" s="196" customFormat="1" ht="24.95" customHeight="1">
      <c r="A23" s="211"/>
      <c r="B23" s="212"/>
      <c r="C23" s="854"/>
      <c r="D23" s="855"/>
      <c r="E23" s="855"/>
      <c r="F23" s="856"/>
      <c r="G23" s="212"/>
      <c r="H23" s="212"/>
      <c r="I23" s="212"/>
      <c r="J23" s="854"/>
      <c r="K23" s="860"/>
      <c r="L23" s="211"/>
      <c r="M23" s="212"/>
      <c r="N23" s="839"/>
      <c r="O23" s="840"/>
      <c r="P23" s="841"/>
      <c r="Q23" s="214"/>
      <c r="R23" s="212"/>
      <c r="S23" s="839"/>
      <c r="T23" s="840"/>
      <c r="U23" s="841"/>
      <c r="V23" s="211"/>
      <c r="W23" s="212"/>
      <c r="X23" s="839"/>
      <c r="Y23" s="840"/>
      <c r="Z23" s="841"/>
      <c r="AA23" s="214"/>
      <c r="AB23" s="212"/>
      <c r="AC23" s="839"/>
      <c r="AD23" s="840"/>
      <c r="AE23" s="841"/>
    </row>
    <row r="24" spans="1:31" s="196" customFormat="1" ht="24.95" customHeight="1">
      <c r="A24" s="211"/>
      <c r="B24" s="212"/>
      <c r="C24" s="854"/>
      <c r="D24" s="855"/>
      <c r="E24" s="855"/>
      <c r="F24" s="856"/>
      <c r="G24" s="212"/>
      <c r="H24" s="212"/>
      <c r="I24" s="212"/>
      <c r="J24" s="854"/>
      <c r="K24" s="860"/>
      <c r="L24" s="211"/>
      <c r="M24" s="212"/>
      <c r="N24" s="839"/>
      <c r="O24" s="840"/>
      <c r="P24" s="841"/>
      <c r="Q24" s="214"/>
      <c r="R24" s="212"/>
      <c r="S24" s="839"/>
      <c r="T24" s="840"/>
      <c r="U24" s="841"/>
      <c r="V24" s="211"/>
      <c r="W24" s="212"/>
      <c r="X24" s="839"/>
      <c r="Y24" s="840"/>
      <c r="Z24" s="841"/>
      <c r="AA24" s="214"/>
      <c r="AB24" s="212"/>
      <c r="AC24" s="839"/>
      <c r="AD24" s="840"/>
      <c r="AE24" s="841"/>
    </row>
    <row r="25" spans="1:31" s="196" customFormat="1" ht="24.95" customHeight="1">
      <c r="A25" s="211"/>
      <c r="B25" s="212"/>
      <c r="C25" s="854"/>
      <c r="D25" s="855"/>
      <c r="E25" s="855"/>
      <c r="F25" s="856"/>
      <c r="G25" s="212"/>
      <c r="H25" s="212"/>
      <c r="I25" s="212"/>
      <c r="J25" s="854"/>
      <c r="K25" s="860"/>
      <c r="L25" s="211"/>
      <c r="M25" s="212"/>
      <c r="N25" s="839"/>
      <c r="O25" s="840"/>
      <c r="P25" s="841"/>
      <c r="Q25" s="214"/>
      <c r="R25" s="212"/>
      <c r="S25" s="839"/>
      <c r="T25" s="840"/>
      <c r="U25" s="841"/>
      <c r="V25" s="211"/>
      <c r="W25" s="212"/>
      <c r="X25" s="839"/>
      <c r="Y25" s="840"/>
      <c r="Z25" s="841"/>
      <c r="AA25" s="214"/>
      <c r="AB25" s="212"/>
      <c r="AC25" s="839"/>
      <c r="AD25" s="840"/>
      <c r="AE25" s="841"/>
    </row>
    <row r="26" spans="1:31" s="196" customFormat="1" ht="24.95" customHeight="1">
      <c r="A26" s="211"/>
      <c r="B26" s="212"/>
      <c r="C26" s="854"/>
      <c r="D26" s="855"/>
      <c r="E26" s="855"/>
      <c r="F26" s="856"/>
      <c r="G26" s="212"/>
      <c r="H26" s="212"/>
      <c r="I26" s="212"/>
      <c r="J26" s="854"/>
      <c r="K26" s="860"/>
      <c r="L26" s="211"/>
      <c r="M26" s="212"/>
      <c r="N26" s="839"/>
      <c r="O26" s="840"/>
      <c r="P26" s="841"/>
      <c r="Q26" s="214"/>
      <c r="R26" s="212"/>
      <c r="S26" s="839"/>
      <c r="T26" s="840"/>
      <c r="U26" s="841"/>
      <c r="V26" s="211"/>
      <c r="W26" s="212"/>
      <c r="X26" s="839"/>
      <c r="Y26" s="840"/>
      <c r="Z26" s="841"/>
      <c r="AA26" s="214"/>
      <c r="AB26" s="212"/>
      <c r="AC26" s="839"/>
      <c r="AD26" s="840"/>
      <c r="AE26" s="841"/>
    </row>
    <row r="27" spans="1:31" s="196" customFormat="1" ht="24.95" customHeight="1">
      <c r="A27" s="211"/>
      <c r="B27" s="212"/>
      <c r="C27" s="854"/>
      <c r="D27" s="855"/>
      <c r="E27" s="855"/>
      <c r="F27" s="856"/>
      <c r="G27" s="212"/>
      <c r="H27" s="212"/>
      <c r="I27" s="212"/>
      <c r="J27" s="854"/>
      <c r="K27" s="860"/>
      <c r="L27" s="211"/>
      <c r="M27" s="212"/>
      <c r="N27" s="839"/>
      <c r="O27" s="840"/>
      <c r="P27" s="841"/>
      <c r="Q27" s="214"/>
      <c r="R27" s="212"/>
      <c r="S27" s="839"/>
      <c r="T27" s="840"/>
      <c r="U27" s="841"/>
      <c r="V27" s="211"/>
      <c r="W27" s="212"/>
      <c r="X27" s="839"/>
      <c r="Y27" s="840"/>
      <c r="Z27" s="841"/>
      <c r="AA27" s="214"/>
      <c r="AB27" s="212"/>
      <c r="AC27" s="839"/>
      <c r="AD27" s="840"/>
      <c r="AE27" s="841"/>
    </row>
    <row r="28" spans="1:31" s="196" customFormat="1" ht="24.95" customHeight="1">
      <c r="A28" s="211"/>
      <c r="B28" s="212"/>
      <c r="C28" s="854"/>
      <c r="D28" s="855"/>
      <c r="E28" s="855"/>
      <c r="F28" s="856"/>
      <c r="G28" s="212"/>
      <c r="H28" s="212"/>
      <c r="I28" s="212"/>
      <c r="J28" s="854"/>
      <c r="K28" s="860"/>
      <c r="L28" s="211"/>
      <c r="M28" s="212"/>
      <c r="N28" s="839"/>
      <c r="O28" s="840"/>
      <c r="P28" s="841"/>
      <c r="Q28" s="214"/>
      <c r="R28" s="212"/>
      <c r="S28" s="839"/>
      <c r="T28" s="840"/>
      <c r="U28" s="841"/>
      <c r="V28" s="211"/>
      <c r="W28" s="212"/>
      <c r="X28" s="839"/>
      <c r="Y28" s="840"/>
      <c r="Z28" s="841"/>
      <c r="AA28" s="214"/>
      <c r="AB28" s="212"/>
      <c r="AC28" s="839"/>
      <c r="AD28" s="840"/>
      <c r="AE28" s="841"/>
    </row>
    <row r="29" spans="1:31" s="196" customFormat="1" ht="24.95" customHeight="1">
      <c r="A29" s="211"/>
      <c r="B29" s="212"/>
      <c r="C29" s="854"/>
      <c r="D29" s="855"/>
      <c r="E29" s="855"/>
      <c r="F29" s="856"/>
      <c r="G29" s="212"/>
      <c r="H29" s="212"/>
      <c r="I29" s="212"/>
      <c r="J29" s="854"/>
      <c r="K29" s="860"/>
      <c r="L29" s="211"/>
      <c r="M29" s="212"/>
      <c r="N29" s="839"/>
      <c r="O29" s="840"/>
      <c r="P29" s="841"/>
      <c r="Q29" s="214"/>
      <c r="R29" s="212"/>
      <c r="S29" s="839"/>
      <c r="T29" s="840"/>
      <c r="U29" s="841"/>
      <c r="V29" s="211"/>
      <c r="W29" s="212"/>
      <c r="X29" s="839"/>
      <c r="Y29" s="840"/>
      <c r="Z29" s="841"/>
      <c r="AA29" s="214"/>
      <c r="AB29" s="212"/>
      <c r="AC29" s="839"/>
      <c r="AD29" s="840"/>
      <c r="AE29" s="841"/>
    </row>
    <row r="30" spans="1:31" s="196" customFormat="1" ht="24.95" customHeight="1">
      <c r="A30" s="211"/>
      <c r="B30" s="212"/>
      <c r="C30" s="854"/>
      <c r="D30" s="855"/>
      <c r="E30" s="855"/>
      <c r="F30" s="856"/>
      <c r="G30" s="212"/>
      <c r="H30" s="212"/>
      <c r="I30" s="212"/>
      <c r="J30" s="854"/>
      <c r="K30" s="860"/>
      <c r="L30" s="211"/>
      <c r="M30" s="212"/>
      <c r="N30" s="839"/>
      <c r="O30" s="840"/>
      <c r="P30" s="841"/>
      <c r="Q30" s="214"/>
      <c r="R30" s="212"/>
      <c r="S30" s="839"/>
      <c r="T30" s="840"/>
      <c r="U30" s="841"/>
      <c r="V30" s="211"/>
      <c r="W30" s="212"/>
      <c r="X30" s="839"/>
      <c r="Y30" s="840"/>
      <c r="Z30" s="841"/>
      <c r="AA30" s="214"/>
      <c r="AB30" s="212"/>
      <c r="AC30" s="839"/>
      <c r="AD30" s="840"/>
      <c r="AE30" s="841"/>
    </row>
    <row r="31" spans="1:31" s="196" customFormat="1" ht="24.95" customHeight="1">
      <c r="A31" s="211"/>
      <c r="B31" s="212"/>
      <c r="C31" s="854"/>
      <c r="D31" s="855"/>
      <c r="E31" s="855"/>
      <c r="F31" s="856"/>
      <c r="G31" s="212"/>
      <c r="H31" s="212"/>
      <c r="I31" s="212"/>
      <c r="J31" s="854"/>
      <c r="K31" s="860"/>
      <c r="L31" s="211"/>
      <c r="M31" s="212"/>
      <c r="N31" s="839"/>
      <c r="O31" s="840"/>
      <c r="P31" s="841"/>
      <c r="Q31" s="214"/>
      <c r="R31" s="212"/>
      <c r="S31" s="839"/>
      <c r="T31" s="840"/>
      <c r="U31" s="841"/>
      <c r="V31" s="211"/>
      <c r="W31" s="212"/>
      <c r="X31" s="839"/>
      <c r="Y31" s="840"/>
      <c r="Z31" s="841"/>
      <c r="AA31" s="214"/>
      <c r="AB31" s="212"/>
      <c r="AC31" s="839"/>
      <c r="AD31" s="840"/>
      <c r="AE31" s="841"/>
    </row>
    <row r="32" spans="1:31" s="196" customFormat="1" ht="24.95" customHeight="1">
      <c r="A32" s="211"/>
      <c r="B32" s="212"/>
      <c r="C32" s="854"/>
      <c r="D32" s="855"/>
      <c r="E32" s="855"/>
      <c r="F32" s="856"/>
      <c r="G32" s="212"/>
      <c r="H32" s="212"/>
      <c r="I32" s="212"/>
      <c r="J32" s="854"/>
      <c r="K32" s="860"/>
      <c r="L32" s="211"/>
      <c r="M32" s="212"/>
      <c r="N32" s="839"/>
      <c r="O32" s="840"/>
      <c r="P32" s="841"/>
      <c r="Q32" s="214"/>
      <c r="R32" s="212"/>
      <c r="S32" s="839"/>
      <c r="T32" s="840"/>
      <c r="U32" s="841"/>
      <c r="V32" s="211"/>
      <c r="W32" s="212"/>
      <c r="X32" s="839"/>
      <c r="Y32" s="840"/>
      <c r="Z32" s="841"/>
      <c r="AA32" s="214"/>
      <c r="AB32" s="212"/>
      <c r="AC32" s="839"/>
      <c r="AD32" s="840"/>
      <c r="AE32" s="841"/>
    </row>
    <row r="33" spans="1:31" s="196" customFormat="1" ht="24.95" customHeight="1">
      <c r="A33" s="211"/>
      <c r="B33" s="212"/>
      <c r="C33" s="854"/>
      <c r="D33" s="855"/>
      <c r="E33" s="855"/>
      <c r="F33" s="856"/>
      <c r="G33" s="212"/>
      <c r="H33" s="212"/>
      <c r="I33" s="212"/>
      <c r="J33" s="854"/>
      <c r="K33" s="860"/>
      <c r="L33" s="211"/>
      <c r="M33" s="212"/>
      <c r="N33" s="839"/>
      <c r="O33" s="840"/>
      <c r="P33" s="841"/>
      <c r="Q33" s="214"/>
      <c r="R33" s="212"/>
      <c r="S33" s="839"/>
      <c r="T33" s="840"/>
      <c r="U33" s="841"/>
      <c r="V33" s="211"/>
      <c r="W33" s="212"/>
      <c r="X33" s="839"/>
      <c r="Y33" s="840"/>
      <c r="Z33" s="841"/>
      <c r="AA33" s="214"/>
      <c r="AB33" s="212"/>
      <c r="AC33" s="839"/>
      <c r="AD33" s="840"/>
      <c r="AE33" s="841"/>
    </row>
    <row r="34" spans="1:31" s="196" customFormat="1" ht="24.95" customHeight="1">
      <c r="A34" s="211"/>
      <c r="B34" s="212"/>
      <c r="C34" s="854"/>
      <c r="D34" s="855"/>
      <c r="E34" s="855"/>
      <c r="F34" s="856"/>
      <c r="G34" s="212"/>
      <c r="H34" s="212"/>
      <c r="I34" s="212"/>
      <c r="J34" s="854"/>
      <c r="K34" s="860"/>
      <c r="L34" s="211"/>
      <c r="M34" s="212"/>
      <c r="N34" s="839"/>
      <c r="O34" s="840"/>
      <c r="P34" s="841"/>
      <c r="Q34" s="214"/>
      <c r="R34" s="212"/>
      <c r="S34" s="839"/>
      <c r="T34" s="840"/>
      <c r="U34" s="841"/>
      <c r="V34" s="211"/>
      <c r="W34" s="212"/>
      <c r="X34" s="839"/>
      <c r="Y34" s="840"/>
      <c r="Z34" s="841"/>
      <c r="AA34" s="214"/>
      <c r="AB34" s="212"/>
      <c r="AC34" s="839"/>
      <c r="AD34" s="840"/>
      <c r="AE34" s="841"/>
    </row>
    <row r="35" spans="1:31" s="196" customFormat="1" ht="24.95" customHeight="1">
      <c r="A35" s="211"/>
      <c r="B35" s="212"/>
      <c r="C35" s="854"/>
      <c r="D35" s="855"/>
      <c r="E35" s="855"/>
      <c r="F35" s="856"/>
      <c r="G35" s="212"/>
      <c r="H35" s="212"/>
      <c r="I35" s="212"/>
      <c r="J35" s="854"/>
      <c r="K35" s="860"/>
      <c r="L35" s="211"/>
      <c r="M35" s="212"/>
      <c r="N35" s="839"/>
      <c r="O35" s="840"/>
      <c r="P35" s="841"/>
      <c r="Q35" s="214"/>
      <c r="R35" s="212"/>
      <c r="S35" s="839"/>
      <c r="T35" s="840"/>
      <c r="U35" s="841"/>
      <c r="V35" s="211"/>
      <c r="W35" s="212"/>
      <c r="X35" s="839"/>
      <c r="Y35" s="840"/>
      <c r="Z35" s="841"/>
      <c r="AA35" s="214"/>
      <c r="AB35" s="212"/>
      <c r="AC35" s="839"/>
      <c r="AD35" s="840"/>
      <c r="AE35" s="841"/>
    </row>
    <row r="36" spans="1:31" s="196" customFormat="1" ht="24.95" customHeight="1">
      <c r="A36" s="211"/>
      <c r="B36" s="212"/>
      <c r="C36" s="854"/>
      <c r="D36" s="855"/>
      <c r="E36" s="855"/>
      <c r="F36" s="856"/>
      <c r="G36" s="212"/>
      <c r="H36" s="212"/>
      <c r="I36" s="212"/>
      <c r="J36" s="854"/>
      <c r="K36" s="860"/>
      <c r="L36" s="211"/>
      <c r="M36" s="212"/>
      <c r="N36" s="839"/>
      <c r="O36" s="840"/>
      <c r="P36" s="841"/>
      <c r="Q36" s="214"/>
      <c r="R36" s="212"/>
      <c r="S36" s="839"/>
      <c r="T36" s="840"/>
      <c r="U36" s="841"/>
      <c r="V36" s="211"/>
      <c r="W36" s="212"/>
      <c r="X36" s="839"/>
      <c r="Y36" s="840"/>
      <c r="Z36" s="841"/>
      <c r="AA36" s="214"/>
      <c r="AB36" s="212"/>
      <c r="AC36" s="839"/>
      <c r="AD36" s="840"/>
      <c r="AE36" s="841"/>
    </row>
    <row r="37" spans="1:31" s="196" customFormat="1" ht="24.95" customHeight="1">
      <c r="A37" s="211"/>
      <c r="B37" s="212"/>
      <c r="C37" s="854"/>
      <c r="D37" s="855"/>
      <c r="E37" s="855"/>
      <c r="F37" s="856"/>
      <c r="G37" s="212"/>
      <c r="H37" s="212"/>
      <c r="I37" s="212"/>
      <c r="J37" s="854"/>
      <c r="K37" s="860"/>
      <c r="L37" s="211"/>
      <c r="M37" s="212"/>
      <c r="N37" s="839"/>
      <c r="O37" s="840"/>
      <c r="P37" s="841"/>
      <c r="Q37" s="214"/>
      <c r="R37" s="212"/>
      <c r="S37" s="839"/>
      <c r="T37" s="840"/>
      <c r="U37" s="841"/>
      <c r="V37" s="211"/>
      <c r="W37" s="212"/>
      <c r="X37" s="839"/>
      <c r="Y37" s="840"/>
      <c r="Z37" s="841"/>
      <c r="AA37" s="214"/>
      <c r="AB37" s="212"/>
      <c r="AC37" s="839"/>
      <c r="AD37" s="840"/>
      <c r="AE37" s="841"/>
    </row>
    <row r="38" spans="1:31" s="196" customFormat="1" ht="24.95" customHeight="1">
      <c r="A38" s="216"/>
      <c r="B38" s="217"/>
      <c r="C38" s="854"/>
      <c r="D38" s="855"/>
      <c r="E38" s="855"/>
      <c r="F38" s="856"/>
      <c r="G38" s="217"/>
      <c r="H38" s="217"/>
      <c r="I38" s="217"/>
      <c r="J38" s="854"/>
      <c r="K38" s="860"/>
      <c r="L38" s="216"/>
      <c r="M38" s="217"/>
      <c r="N38" s="839"/>
      <c r="O38" s="840"/>
      <c r="P38" s="841"/>
      <c r="Q38" s="218"/>
      <c r="R38" s="217"/>
      <c r="S38" s="839"/>
      <c r="T38" s="840"/>
      <c r="U38" s="841"/>
      <c r="V38" s="216"/>
      <c r="W38" s="217"/>
      <c r="X38" s="839"/>
      <c r="Y38" s="840"/>
      <c r="Z38" s="841"/>
      <c r="AA38" s="218"/>
      <c r="AB38" s="217"/>
      <c r="AC38" s="839"/>
      <c r="AD38" s="840"/>
      <c r="AE38" s="841"/>
    </row>
    <row r="39" spans="1:31" s="196" customFormat="1" ht="24.95" customHeight="1" thickBot="1">
      <c r="A39" s="219"/>
      <c r="B39" s="220"/>
      <c r="C39" s="861" t="s">
        <v>121</v>
      </c>
      <c r="D39" s="862"/>
      <c r="E39" s="862"/>
      <c r="F39" s="863"/>
      <c r="G39" s="220"/>
      <c r="H39" s="220"/>
      <c r="I39" s="220"/>
      <c r="J39" s="864">
        <f>SUM(J14:K38)</f>
        <v>0</v>
      </c>
      <c r="K39" s="865"/>
      <c r="L39" s="219"/>
      <c r="M39" s="220"/>
      <c r="N39" s="864">
        <f>SUM(N14:P38)</f>
        <v>0</v>
      </c>
      <c r="O39" s="866"/>
      <c r="P39" s="867"/>
      <c r="Q39" s="221"/>
      <c r="R39" s="220"/>
      <c r="S39" s="868">
        <f>SUM(S14:U38)</f>
        <v>0</v>
      </c>
      <c r="T39" s="869"/>
      <c r="U39" s="870"/>
      <c r="V39" s="219"/>
      <c r="W39" s="220"/>
      <c r="X39" s="868">
        <f>SUM(X14:Z38)</f>
        <v>0</v>
      </c>
      <c r="Y39" s="869"/>
      <c r="Z39" s="870"/>
      <c r="AA39" s="221"/>
      <c r="AB39" s="220"/>
      <c r="AC39" s="868">
        <f>SUM(AC14:AE38)</f>
        <v>0</v>
      </c>
      <c r="AD39" s="869"/>
      <c r="AE39" s="870"/>
    </row>
    <row r="40" spans="1:31" ht="24.95" customHeight="1">
      <c r="A40" s="312"/>
    </row>
  </sheetData>
  <sheetProtection sheet="1" formatCells="0"/>
  <mergeCells count="256">
    <mergeCell ref="M1:R1"/>
    <mergeCell ref="L3:N3"/>
    <mergeCell ref="O3:P3"/>
    <mergeCell ref="Q3:S3"/>
    <mergeCell ref="T3:U3"/>
    <mergeCell ref="V4:X5"/>
    <mergeCell ref="Y4:Z5"/>
    <mergeCell ref="AA4:AC5"/>
    <mergeCell ref="AD4:AE5"/>
    <mergeCell ref="A5:B5"/>
    <mergeCell ref="C5:F5"/>
    <mergeCell ref="I5:J5"/>
    <mergeCell ref="V3:X3"/>
    <mergeCell ref="Y3:Z3"/>
    <mergeCell ref="AA3:AC3"/>
    <mergeCell ref="AD3:AE3"/>
    <mergeCell ref="A4:B4"/>
    <mergeCell ref="C4:J4"/>
    <mergeCell ref="L4:N5"/>
    <mergeCell ref="O4:P5"/>
    <mergeCell ref="Q4:S5"/>
    <mergeCell ref="T4:U5"/>
    <mergeCell ref="S6:U6"/>
    <mergeCell ref="V6:W6"/>
    <mergeCell ref="X6:Z6"/>
    <mergeCell ref="AA6:AB6"/>
    <mergeCell ref="AC6:AE6"/>
    <mergeCell ref="A7:B7"/>
    <mergeCell ref="C7:F7"/>
    <mergeCell ref="G7:H7"/>
    <mergeCell ref="I7:J7"/>
    <mergeCell ref="L7:M7"/>
    <mergeCell ref="A6:B6"/>
    <mergeCell ref="C6:F6"/>
    <mergeCell ref="I6:J6"/>
    <mergeCell ref="L6:M6"/>
    <mergeCell ref="N6:P6"/>
    <mergeCell ref="Q6:R6"/>
    <mergeCell ref="AC7:AE7"/>
    <mergeCell ref="N7:P7"/>
    <mergeCell ref="Q7:R7"/>
    <mergeCell ref="S7:U7"/>
    <mergeCell ref="V7:W7"/>
    <mergeCell ref="X7:Z7"/>
    <mergeCell ref="AA7:AB7"/>
    <mergeCell ref="X8:Z8"/>
    <mergeCell ref="AA8:AB8"/>
    <mergeCell ref="AC8:AE8"/>
    <mergeCell ref="A9:B9"/>
    <mergeCell ref="G9:H9"/>
    <mergeCell ref="I9:J9"/>
    <mergeCell ref="L9:M9"/>
    <mergeCell ref="N9:P9"/>
    <mergeCell ref="Q9:R9"/>
    <mergeCell ref="S9:U9"/>
    <mergeCell ref="V9:W9"/>
    <mergeCell ref="X9:Z9"/>
    <mergeCell ref="AA9:AB9"/>
    <mergeCell ref="AC9:AE9"/>
    <mergeCell ref="A8:B8"/>
    <mergeCell ref="C8:F8"/>
    <mergeCell ref="G8:H8"/>
    <mergeCell ref="I8:J8"/>
    <mergeCell ref="L8:M8"/>
    <mergeCell ref="N8:P8"/>
    <mergeCell ref="Q8:R8"/>
    <mergeCell ref="S8:U8"/>
    <mergeCell ref="V8:W8"/>
    <mergeCell ref="L10:M10"/>
    <mergeCell ref="N10:P10"/>
    <mergeCell ref="Q10:R10"/>
    <mergeCell ref="S10:U10"/>
    <mergeCell ref="V10:W10"/>
    <mergeCell ref="AC11:AE11"/>
    <mergeCell ref="A12:A13"/>
    <mergeCell ref="B12:B13"/>
    <mergeCell ref="C12:F13"/>
    <mergeCell ref="G12:G13"/>
    <mergeCell ref="H12:K12"/>
    <mergeCell ref="X10:Z10"/>
    <mergeCell ref="AA10:AB10"/>
    <mergeCell ref="AC10:AE10"/>
    <mergeCell ref="L11:M11"/>
    <mergeCell ref="N11:P11"/>
    <mergeCell ref="Q11:R11"/>
    <mergeCell ref="S11:U11"/>
    <mergeCell ref="V11:W11"/>
    <mergeCell ref="X11:Z11"/>
    <mergeCell ref="AA11:AB11"/>
    <mergeCell ref="J13:K13"/>
    <mergeCell ref="N13:P13"/>
    <mergeCell ref="S13:U13"/>
    <mergeCell ref="X13:Z13"/>
    <mergeCell ref="AC13:AE13"/>
    <mergeCell ref="C14:F14"/>
    <mergeCell ref="J14:K14"/>
    <mergeCell ref="N14:P14"/>
    <mergeCell ref="S14:U14"/>
    <mergeCell ref="X14:Z14"/>
    <mergeCell ref="C16:F16"/>
    <mergeCell ref="J16:K16"/>
    <mergeCell ref="N16:P16"/>
    <mergeCell ref="S16:U16"/>
    <mergeCell ref="X16:Z16"/>
    <mergeCell ref="AC16:AE16"/>
    <mergeCell ref="AC14:AE14"/>
    <mergeCell ref="C15:F15"/>
    <mergeCell ref="J15:K15"/>
    <mergeCell ref="N15:P15"/>
    <mergeCell ref="S15:U15"/>
    <mergeCell ref="X15:Z15"/>
    <mergeCell ref="AC15:AE15"/>
    <mergeCell ref="C18:F18"/>
    <mergeCell ref="J18:K18"/>
    <mergeCell ref="N18:P18"/>
    <mergeCell ref="S18:U18"/>
    <mergeCell ref="X18:Z18"/>
    <mergeCell ref="AC18:AE18"/>
    <mergeCell ref="C17:F17"/>
    <mergeCell ref="J17:K17"/>
    <mergeCell ref="N17:P17"/>
    <mergeCell ref="S17:U17"/>
    <mergeCell ref="X17:Z17"/>
    <mergeCell ref="AC17:AE17"/>
    <mergeCell ref="C20:F20"/>
    <mergeCell ref="J20:K20"/>
    <mergeCell ref="N20:P20"/>
    <mergeCell ref="S20:U20"/>
    <mergeCell ref="X20:Z20"/>
    <mergeCell ref="AC20:AE20"/>
    <mergeCell ref="C19:F19"/>
    <mergeCell ref="J19:K19"/>
    <mergeCell ref="N19:P19"/>
    <mergeCell ref="S19:U19"/>
    <mergeCell ref="X19:Z19"/>
    <mergeCell ref="AC19:AE19"/>
    <mergeCell ref="C22:F22"/>
    <mergeCell ref="J22:K22"/>
    <mergeCell ref="N22:P22"/>
    <mergeCell ref="S22:U22"/>
    <mergeCell ref="X22:Z22"/>
    <mergeCell ref="AC22:AE22"/>
    <mergeCell ref="C21:F21"/>
    <mergeCell ref="J21:K21"/>
    <mergeCell ref="N21:P21"/>
    <mergeCell ref="S21:U21"/>
    <mergeCell ref="X21:Z21"/>
    <mergeCell ref="AC21:AE21"/>
    <mergeCell ref="C24:F24"/>
    <mergeCell ref="J24:K24"/>
    <mergeCell ref="N24:P24"/>
    <mergeCell ref="S24:U24"/>
    <mergeCell ref="X24:Z24"/>
    <mergeCell ref="AC24:AE24"/>
    <mergeCell ref="C23:F23"/>
    <mergeCell ref="J23:K23"/>
    <mergeCell ref="N23:P23"/>
    <mergeCell ref="S23:U23"/>
    <mergeCell ref="X23:Z23"/>
    <mergeCell ref="AC23:AE23"/>
    <mergeCell ref="C26:F26"/>
    <mergeCell ref="J26:K26"/>
    <mergeCell ref="N26:P26"/>
    <mergeCell ref="S26:U26"/>
    <mergeCell ref="X26:Z26"/>
    <mergeCell ref="AC26:AE26"/>
    <mergeCell ref="C25:F25"/>
    <mergeCell ref="J25:K25"/>
    <mergeCell ref="N25:P25"/>
    <mergeCell ref="S25:U25"/>
    <mergeCell ref="X25:Z25"/>
    <mergeCell ref="AC25:AE25"/>
    <mergeCell ref="C28:F28"/>
    <mergeCell ref="J28:K28"/>
    <mergeCell ref="N28:P28"/>
    <mergeCell ref="S28:U28"/>
    <mergeCell ref="X28:Z28"/>
    <mergeCell ref="AC28:AE28"/>
    <mergeCell ref="C27:F27"/>
    <mergeCell ref="J27:K27"/>
    <mergeCell ref="N27:P27"/>
    <mergeCell ref="S27:U27"/>
    <mergeCell ref="X27:Z27"/>
    <mergeCell ref="AC27:AE27"/>
    <mergeCell ref="C30:F30"/>
    <mergeCell ref="J30:K30"/>
    <mergeCell ref="N30:P30"/>
    <mergeCell ref="S30:U30"/>
    <mergeCell ref="X30:Z30"/>
    <mergeCell ref="AC30:AE30"/>
    <mergeCell ref="C29:F29"/>
    <mergeCell ref="J29:K29"/>
    <mergeCell ref="N29:P29"/>
    <mergeCell ref="S29:U29"/>
    <mergeCell ref="X29:Z29"/>
    <mergeCell ref="AC29:AE29"/>
    <mergeCell ref="C32:F32"/>
    <mergeCell ref="J32:K32"/>
    <mergeCell ref="N32:P32"/>
    <mergeCell ref="S32:U32"/>
    <mergeCell ref="X32:Z32"/>
    <mergeCell ref="AC32:AE32"/>
    <mergeCell ref="C31:F31"/>
    <mergeCell ref="J31:K31"/>
    <mergeCell ref="N31:P31"/>
    <mergeCell ref="S31:U31"/>
    <mergeCell ref="X31:Z31"/>
    <mergeCell ref="AC31:AE31"/>
    <mergeCell ref="C34:F34"/>
    <mergeCell ref="J34:K34"/>
    <mergeCell ref="N34:P34"/>
    <mergeCell ref="S34:U34"/>
    <mergeCell ref="X34:Z34"/>
    <mergeCell ref="AC34:AE34"/>
    <mergeCell ref="C33:F33"/>
    <mergeCell ref="J33:K33"/>
    <mergeCell ref="N33:P33"/>
    <mergeCell ref="S33:U33"/>
    <mergeCell ref="X33:Z33"/>
    <mergeCell ref="AC33:AE33"/>
    <mergeCell ref="C36:F36"/>
    <mergeCell ref="J36:K36"/>
    <mergeCell ref="N36:P36"/>
    <mergeCell ref="S36:U36"/>
    <mergeCell ref="X36:Z36"/>
    <mergeCell ref="AC36:AE36"/>
    <mergeCell ref="C35:F35"/>
    <mergeCell ref="J35:K35"/>
    <mergeCell ref="N35:P35"/>
    <mergeCell ref="S35:U35"/>
    <mergeCell ref="X35:Z35"/>
    <mergeCell ref="AC35:AE35"/>
    <mergeCell ref="AB12:AE12"/>
    <mergeCell ref="C9:D9"/>
    <mergeCell ref="E9:F9"/>
    <mergeCell ref="M12:P12"/>
    <mergeCell ref="R12:U12"/>
    <mergeCell ref="W12:Z12"/>
    <mergeCell ref="C39:F39"/>
    <mergeCell ref="J39:K39"/>
    <mergeCell ref="N39:P39"/>
    <mergeCell ref="S39:U39"/>
    <mergeCell ref="X39:Z39"/>
    <mergeCell ref="AC39:AE39"/>
    <mergeCell ref="C38:F38"/>
    <mergeCell ref="J38:K38"/>
    <mergeCell ref="N38:P38"/>
    <mergeCell ref="S38:U38"/>
    <mergeCell ref="X38:Z38"/>
    <mergeCell ref="AC38:AE38"/>
    <mergeCell ref="C37:F37"/>
    <mergeCell ref="J37:K37"/>
    <mergeCell ref="N37:P37"/>
    <mergeCell ref="S37:U37"/>
    <mergeCell ref="X37:Z37"/>
    <mergeCell ref="AC37:AE37"/>
  </mergeCells>
  <phoneticPr fontId="2"/>
  <dataValidations count="1">
    <dataValidation type="list" errorStyle="information" allowBlank="1" showInputMessage="1" showErrorMessage="1" sqref="G14:G38" xr:uid="{00000000-0002-0000-0600-000000000000}">
      <formula1>"式,m,㎡,㎥,個,枚,φ"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6" orientation="landscape" blackAndWhite="1" horizontalDpi="4294967292" r:id="rId1"/>
  <headerFooter alignWithMargins="0"/>
  <colBreaks count="1" manualBreakCount="1">
    <brk id="31" max="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請求書（表紙）</vt:lpstr>
      <vt:lpstr>【記入例】請求書 </vt:lpstr>
      <vt:lpstr>【記入例】請求内訳書</vt:lpstr>
      <vt:lpstr>【記入例】出来高調書</vt:lpstr>
      <vt:lpstr>請求書</vt:lpstr>
      <vt:lpstr>請求内訳書</vt:lpstr>
      <vt:lpstr>出来高調書　</vt:lpstr>
      <vt:lpstr>【記入例】出来高調書!Print_Area</vt:lpstr>
      <vt:lpstr>'【記入例】請求書 '!Print_Area</vt:lpstr>
      <vt:lpstr>【記入例】請求内訳書!Print_Area</vt:lpstr>
      <vt:lpstr>'出来高調書　'!Print_Area</vt:lpstr>
      <vt:lpstr>請求書!Print_Area</vt:lpstr>
      <vt:lpstr>'請求書（表紙）'!Print_Area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95227</dc:creator>
  <cp:lastModifiedBy>安倍佐和</cp:lastModifiedBy>
  <cp:lastPrinted>2023-05-09T23:23:53Z</cp:lastPrinted>
  <dcterms:created xsi:type="dcterms:W3CDTF">2003-03-28T05:58:40Z</dcterms:created>
  <dcterms:modified xsi:type="dcterms:W3CDTF">2023-05-10T00:22:57Z</dcterms:modified>
</cp:coreProperties>
</file>